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X:\Qualitätssicherrung\QS_Briefe\COMPLIANCE\KONFLIKTMINERALIEN\CMRT (Konfliktmineralien)\CMRT\CMRT XBK aktuell\"/>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3040" windowHeight="105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V10" i="5" l="1"/>
  <c r="R10" i="5"/>
  <c r="S10" i="5"/>
  <c r="T10" i="5"/>
  <c r="X10" i="5"/>
  <c r="AB10"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X5" i="5"/>
  <c r="V6" i="5"/>
  <c r="J6" i="5"/>
  <c r="V7" i="5"/>
  <c r="J7"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4" i="5"/>
  <c r="X6" i="5"/>
  <c r="X7" i="5"/>
  <c r="X8" i="5"/>
  <c r="V9" i="5"/>
  <c r="V11" i="5"/>
  <c r="V12" i="5"/>
  <c r="X12" i="5"/>
  <c r="V13" i="5"/>
  <c r="E13" i="5"/>
  <c r="V14" i="5"/>
  <c r="E14" i="5"/>
  <c r="X14" i="5"/>
  <c r="V15" i="5"/>
  <c r="E15" i="5"/>
  <c r="V16" i="5"/>
  <c r="E16" i="5"/>
  <c r="X16" i="5"/>
  <c r="V17" i="5"/>
  <c r="E17" i="5"/>
  <c r="V18" i="5"/>
  <c r="E18" i="5"/>
  <c r="X18" i="5"/>
  <c r="V19" i="5"/>
  <c r="E19" i="5"/>
  <c r="X19" i="5"/>
  <c r="V20" i="5"/>
  <c r="E20" i="5"/>
  <c r="X20" i="5"/>
  <c r="V21" i="5"/>
  <c r="E21" i="5"/>
  <c r="V22" i="5"/>
  <c r="E22" i="5"/>
  <c r="X22" i="5"/>
  <c r="V23" i="5"/>
  <c r="E23" i="5"/>
  <c r="X23" i="5"/>
  <c r="V24" i="5"/>
  <c r="E24" i="5"/>
  <c r="X24" i="5"/>
  <c r="V25" i="5"/>
  <c r="E25" i="5"/>
  <c r="X25" i="5"/>
  <c r="V26" i="5"/>
  <c r="E26" i="5"/>
  <c r="X26" i="5"/>
  <c r="V27" i="5"/>
  <c r="E27" i="5"/>
  <c r="X27" i="5"/>
  <c r="V28" i="5"/>
  <c r="E28" i="5"/>
  <c r="X28" i="5"/>
  <c r="V29" i="5"/>
  <c r="E29" i="5"/>
  <c r="X29" i="5"/>
  <c r="V30" i="5"/>
  <c r="E30" i="5"/>
  <c r="X30" i="5"/>
  <c r="V31" i="5"/>
  <c r="E31" i="5"/>
  <c r="X31" i="5"/>
  <c r="V32" i="5"/>
  <c r="E32" i="5"/>
  <c r="X32" i="5"/>
  <c r="V33" i="5"/>
  <c r="E33" i="5"/>
  <c r="X33" i="5"/>
  <c r="V34" i="5"/>
  <c r="E34" i="5"/>
  <c r="X34" i="5"/>
  <c r="V35" i="5"/>
  <c r="E35" i="5"/>
  <c r="X35" i="5"/>
  <c r="V36" i="5"/>
  <c r="E36" i="5"/>
  <c r="X36" i="5"/>
  <c r="V37" i="5"/>
  <c r="E37" i="5"/>
  <c r="X37" i="5"/>
  <c r="V38" i="5"/>
  <c r="E38" i="5"/>
  <c r="X38" i="5"/>
  <c r="V39" i="5"/>
  <c r="E39" i="5"/>
  <c r="X39" i="5"/>
  <c r="V40" i="5"/>
  <c r="E40" i="5"/>
  <c r="X40" i="5"/>
  <c r="V41" i="5"/>
  <c r="E41" i="5"/>
  <c r="X41" i="5"/>
  <c r="V42" i="5"/>
  <c r="E42" i="5"/>
  <c r="X42" i="5"/>
  <c r="V43" i="5"/>
  <c r="E43" i="5"/>
  <c r="V44" i="5"/>
  <c r="E44" i="5"/>
  <c r="X44" i="5"/>
  <c r="V45" i="5"/>
  <c r="E45" i="5"/>
  <c r="X45" i="5"/>
  <c r="V46" i="5"/>
  <c r="E46" i="5"/>
  <c r="X46" i="5"/>
  <c r="V47" i="5"/>
  <c r="E47" i="5"/>
  <c r="X47" i="5"/>
  <c r="V48" i="5"/>
  <c r="E48" i="5"/>
  <c r="X48" i="5"/>
  <c r="V49" i="5"/>
  <c r="E49" i="5"/>
  <c r="X49" i="5"/>
  <c r="V50" i="5"/>
  <c r="E50" i="5"/>
  <c r="X50" i="5"/>
  <c r="V51" i="5"/>
  <c r="E51" i="5"/>
  <c r="X51" i="5"/>
  <c r="V52" i="5"/>
  <c r="E52" i="5"/>
  <c r="X52" i="5"/>
  <c r="V53" i="5"/>
  <c r="E53" i="5"/>
  <c r="X53" i="5"/>
  <c r="V54" i="5"/>
  <c r="E54" i="5"/>
  <c r="X54" i="5"/>
  <c r="V55" i="5"/>
  <c r="E55" i="5"/>
  <c r="X55" i="5"/>
  <c r="V56" i="5"/>
  <c r="E56" i="5"/>
  <c r="X56" i="5"/>
  <c r="V57" i="5"/>
  <c r="E57" i="5"/>
  <c r="X57" i="5"/>
  <c r="V58" i="5"/>
  <c r="E58" i="5"/>
  <c r="X58" i="5"/>
  <c r="V59" i="5"/>
  <c r="E59" i="5"/>
  <c r="X59" i="5"/>
  <c r="V60" i="5"/>
  <c r="E60" i="5"/>
  <c r="X60" i="5"/>
  <c r="V61" i="5"/>
  <c r="E61" i="5"/>
  <c r="X61" i="5"/>
  <c r="V62" i="5"/>
  <c r="E62" i="5"/>
  <c r="X62" i="5"/>
  <c r="V63" i="5"/>
  <c r="E63" i="5"/>
  <c r="X63" i="5"/>
  <c r="V64" i="5"/>
  <c r="E64" i="5"/>
  <c r="X64" i="5"/>
  <c r="V65" i="5"/>
  <c r="E65" i="5"/>
  <c r="X65" i="5"/>
  <c r="V66" i="5"/>
  <c r="E66" i="5"/>
  <c r="X66" i="5"/>
  <c r="V67" i="5"/>
  <c r="E67" i="5"/>
  <c r="X67" i="5"/>
  <c r="V68" i="5"/>
  <c r="E68" i="5"/>
  <c r="X68" i="5"/>
  <c r="V69" i="5"/>
  <c r="E69" i="5"/>
  <c r="X69" i="5"/>
  <c r="V70" i="5"/>
  <c r="E70" i="5"/>
  <c r="X70" i="5"/>
  <c r="V71" i="5"/>
  <c r="E71" i="5"/>
  <c r="V72" i="5"/>
  <c r="E72" i="5"/>
  <c r="X72" i="5"/>
  <c r="V73" i="5"/>
  <c r="E73" i="5"/>
  <c r="X73" i="5"/>
  <c r="V74" i="5"/>
  <c r="E74" i="5"/>
  <c r="X74" i="5"/>
  <c r="V75" i="5"/>
  <c r="E75" i="5"/>
  <c r="X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X85" i="5"/>
  <c r="V86" i="5"/>
  <c r="E86" i="5"/>
  <c r="X86" i="5"/>
  <c r="V87" i="5"/>
  <c r="E87" i="5"/>
  <c r="V88" i="5"/>
  <c r="E88" i="5"/>
  <c r="X88" i="5"/>
  <c r="V89" i="5"/>
  <c r="E89" i="5"/>
  <c r="X89" i="5"/>
  <c r="V90" i="5"/>
  <c r="E90" i="5"/>
  <c r="X90" i="5"/>
  <c r="V91" i="5"/>
  <c r="E91" i="5"/>
  <c r="V92" i="5"/>
  <c r="E92" i="5"/>
  <c r="X92" i="5"/>
  <c r="V93" i="5"/>
  <c r="E93" i="5"/>
  <c r="X93" i="5"/>
  <c r="V94" i="5"/>
  <c r="E94" i="5"/>
  <c r="X94" i="5"/>
  <c r="V95" i="5"/>
  <c r="E95" i="5"/>
  <c r="X95" i="5"/>
  <c r="V96" i="5"/>
  <c r="E96" i="5"/>
  <c r="X96" i="5"/>
  <c r="V97" i="5"/>
  <c r="E97" i="5"/>
  <c r="X97" i="5"/>
  <c r="V98" i="5"/>
  <c r="E98" i="5"/>
  <c r="X98" i="5"/>
  <c r="V99" i="5"/>
  <c r="E99" i="5"/>
  <c r="X99" i="5"/>
  <c r="V100" i="5"/>
  <c r="E100" i="5"/>
  <c r="X100" i="5"/>
  <c r="V101" i="5"/>
  <c r="E101" i="5"/>
  <c r="X101" i="5"/>
  <c r="V102" i="5"/>
  <c r="E102" i="5"/>
  <c r="X102" i="5"/>
  <c r="V103" i="5"/>
  <c r="E103" i="5"/>
  <c r="V104" i="5"/>
  <c r="E104" i="5"/>
  <c r="X104" i="5"/>
  <c r="V105" i="5"/>
  <c r="E105" i="5"/>
  <c r="X105" i="5"/>
  <c r="V106" i="5"/>
  <c r="E106" i="5"/>
  <c r="X106" i="5"/>
  <c r="V107" i="5"/>
  <c r="E107" i="5"/>
  <c r="X107" i="5"/>
  <c r="V108" i="5"/>
  <c r="E108" i="5"/>
  <c r="X108" i="5"/>
  <c r="V109" i="5"/>
  <c r="E109" i="5"/>
  <c r="X109" i="5"/>
  <c r="V110" i="5"/>
  <c r="E110" i="5"/>
  <c r="X110" i="5"/>
  <c r="V111" i="5"/>
  <c r="E111" i="5"/>
  <c r="X111" i="5"/>
  <c r="V112" i="5"/>
  <c r="E112" i="5"/>
  <c r="X112" i="5"/>
  <c r="V113" i="5"/>
  <c r="E113" i="5"/>
  <c r="X113" i="5"/>
  <c r="V114" i="5"/>
  <c r="E114" i="5"/>
  <c r="X114" i="5"/>
  <c r="V115" i="5"/>
  <c r="E115" i="5"/>
  <c r="V116" i="5"/>
  <c r="E116" i="5"/>
  <c r="X116" i="5"/>
  <c r="V117" i="5"/>
  <c r="E117" i="5"/>
  <c r="X117" i="5"/>
  <c r="V118" i="5"/>
  <c r="E118" i="5"/>
  <c r="X118" i="5"/>
  <c r="V119" i="5"/>
  <c r="E119" i="5"/>
  <c r="X119" i="5"/>
  <c r="V120" i="5"/>
  <c r="E120" i="5"/>
  <c r="X120" i="5"/>
  <c r="V121" i="5"/>
  <c r="E121" i="5"/>
  <c r="X121" i="5"/>
  <c r="V122" i="5"/>
  <c r="E122" i="5"/>
  <c r="X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E133" i="5"/>
  <c r="X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V152" i="5"/>
  <c r="E152" i="5"/>
  <c r="X152" i="5"/>
  <c r="V153" i="5"/>
  <c r="E153" i="5"/>
  <c r="X153" i="5"/>
  <c r="V154" i="5"/>
  <c r="E154" i="5"/>
  <c r="X154" i="5"/>
  <c r="V155" i="5"/>
  <c r="E155" i="5"/>
  <c r="X155" i="5"/>
  <c r="V156" i="5"/>
  <c r="E156" i="5"/>
  <c r="X156" i="5"/>
  <c r="V157" i="5"/>
  <c r="E157" i="5"/>
  <c r="X157" i="5"/>
  <c r="V158" i="5"/>
  <c r="E158" i="5"/>
  <c r="X158" i="5"/>
  <c r="V159" i="5"/>
  <c r="E159" i="5"/>
  <c r="X159" i="5"/>
  <c r="V160" i="5"/>
  <c r="E160" i="5"/>
  <c r="X160" i="5"/>
  <c r="V161" i="5"/>
  <c r="E161" i="5"/>
  <c r="X161" i="5"/>
  <c r="V162" i="5"/>
  <c r="E162" i="5"/>
  <c r="X162" i="5"/>
  <c r="V163" i="5"/>
  <c r="E163" i="5"/>
  <c r="V164" i="5"/>
  <c r="E164" i="5"/>
  <c r="X164" i="5"/>
  <c r="V165" i="5"/>
  <c r="E165" i="5"/>
  <c r="V166" i="5"/>
  <c r="E166" i="5"/>
  <c r="X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X186" i="5"/>
  <c r="V187" i="5"/>
  <c r="E187" i="5"/>
  <c r="X187" i="5"/>
  <c r="V188" i="5"/>
  <c r="E188" i="5"/>
  <c r="X188" i="5"/>
  <c r="V189" i="5"/>
  <c r="E189" i="5"/>
  <c r="V190" i="5"/>
  <c r="E190" i="5"/>
  <c r="X190" i="5"/>
  <c r="V191" i="5"/>
  <c r="E191" i="5"/>
  <c r="V192" i="5"/>
  <c r="E192" i="5"/>
  <c r="X192" i="5"/>
  <c r="V193" i="5"/>
  <c r="E193" i="5"/>
  <c r="X193" i="5"/>
  <c r="V194" i="5"/>
  <c r="E194" i="5"/>
  <c r="X194" i="5"/>
  <c r="V195" i="5"/>
  <c r="E195" i="5"/>
  <c r="X195" i="5"/>
  <c r="V196" i="5"/>
  <c r="E196" i="5"/>
  <c r="X196" i="5"/>
  <c r="V197" i="5"/>
  <c r="E197" i="5"/>
  <c r="X197" i="5"/>
  <c r="V198" i="5"/>
  <c r="E198" i="5"/>
  <c r="X198" i="5"/>
  <c r="V199" i="5"/>
  <c r="E199" i="5"/>
  <c r="X199" i="5"/>
  <c r="V200" i="5"/>
  <c r="E200" i="5"/>
  <c r="X200" i="5"/>
  <c r="V201" i="5"/>
  <c r="E201" i="5"/>
  <c r="V202" i="5"/>
  <c r="E202" i="5"/>
  <c r="X202" i="5"/>
  <c r="V203" i="5"/>
  <c r="E203" i="5"/>
  <c r="X203" i="5"/>
  <c r="V204" i="5"/>
  <c r="E204" i="5"/>
  <c r="X204" i="5"/>
  <c r="V205" i="5"/>
  <c r="E205" i="5"/>
  <c r="X205" i="5"/>
  <c r="V206" i="5"/>
  <c r="E206" i="5"/>
  <c r="X206" i="5"/>
  <c r="V207" i="5"/>
  <c r="E207" i="5"/>
  <c r="V208" i="5"/>
  <c r="E208" i="5"/>
  <c r="X208" i="5"/>
  <c r="V209" i="5"/>
  <c r="E209" i="5"/>
  <c r="X209" i="5"/>
  <c r="V210" i="5"/>
  <c r="E210" i="5"/>
  <c r="X210" i="5"/>
  <c r="V211" i="5"/>
  <c r="E211" i="5"/>
  <c r="V212" i="5"/>
  <c r="E212" i="5"/>
  <c r="X212" i="5"/>
  <c r="V213" i="5"/>
  <c r="E213" i="5"/>
  <c r="X213" i="5"/>
  <c r="V214" i="5"/>
  <c r="E214" i="5"/>
  <c r="X214" i="5"/>
  <c r="V215" i="5"/>
  <c r="E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V234" i="5"/>
  <c r="E234" i="5"/>
  <c r="X234" i="5"/>
  <c r="V235" i="5"/>
  <c r="E235" i="5"/>
  <c r="X235" i="5"/>
  <c r="V236" i="5"/>
  <c r="E236" i="5"/>
  <c r="X236" i="5"/>
  <c r="V237" i="5"/>
  <c r="E237" i="5"/>
  <c r="X237" i="5"/>
  <c r="V238" i="5"/>
  <c r="E238" i="5"/>
  <c r="X238" i="5"/>
  <c r="V239" i="5"/>
  <c r="E239" i="5"/>
  <c r="V240" i="5"/>
  <c r="E240" i="5"/>
  <c r="X240" i="5"/>
  <c r="V241" i="5"/>
  <c r="E241" i="5"/>
  <c r="V242" i="5"/>
  <c r="E242" i="5"/>
  <c r="X242" i="5"/>
  <c r="V243" i="5"/>
  <c r="E243" i="5"/>
  <c r="V244" i="5"/>
  <c r="E244" i="5"/>
  <c r="X244" i="5"/>
  <c r="V245" i="5"/>
  <c r="E245" i="5"/>
  <c r="X245" i="5"/>
  <c r="V246" i="5"/>
  <c r="E246" i="5"/>
  <c r="X246" i="5"/>
  <c r="V247" i="5"/>
  <c r="E247" i="5"/>
  <c r="X247" i="5"/>
  <c r="V248" i="5"/>
  <c r="E248" i="5"/>
  <c r="X248" i="5"/>
  <c r="V249" i="5"/>
  <c r="E249" i="5"/>
  <c r="X249" i="5"/>
  <c r="V250" i="5"/>
  <c r="E250" i="5"/>
  <c r="X250" i="5"/>
  <c r="V251" i="5"/>
  <c r="E251" i="5"/>
  <c r="V252" i="5"/>
  <c r="E252" i="5"/>
  <c r="X252" i="5"/>
  <c r="V253" i="5"/>
  <c r="E253" i="5"/>
  <c r="X253" i="5"/>
  <c r="V254" i="5"/>
  <c r="E254" i="5"/>
  <c r="X254" i="5"/>
  <c r="V255" i="5"/>
  <c r="E255" i="5"/>
  <c r="X255" i="5"/>
  <c r="V256" i="5"/>
  <c r="E256" i="5"/>
  <c r="X256" i="5"/>
  <c r="V257" i="5"/>
  <c r="E257" i="5"/>
  <c r="X257" i="5"/>
  <c r="V258" i="5"/>
  <c r="E258" i="5"/>
  <c r="X258" i="5"/>
  <c r="V259" i="5"/>
  <c r="E259" i="5"/>
  <c r="X259" i="5"/>
  <c r="V260" i="5"/>
  <c r="E260" i="5"/>
  <c r="X260" i="5"/>
  <c r="V261" i="5"/>
  <c r="E261" i="5"/>
  <c r="V262" i="5"/>
  <c r="E262" i="5"/>
  <c r="X262" i="5"/>
  <c r="V263" i="5"/>
  <c r="E263" i="5"/>
  <c r="X263" i="5"/>
  <c r="V264" i="5"/>
  <c r="E264" i="5"/>
  <c r="X264" i="5"/>
  <c r="V265" i="5"/>
  <c r="E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E275" i="5"/>
  <c r="X275" i="5"/>
  <c r="V276" i="5"/>
  <c r="E276" i="5"/>
  <c r="X276" i="5"/>
  <c r="V277" i="5"/>
  <c r="E277" i="5"/>
  <c r="V278" i="5"/>
  <c r="E278" i="5"/>
  <c r="X278" i="5"/>
  <c r="V279" i="5"/>
  <c r="E279" i="5"/>
  <c r="V280" i="5"/>
  <c r="E280" i="5"/>
  <c r="X280" i="5"/>
  <c r="V281" i="5"/>
  <c r="E281" i="5"/>
  <c r="V282" i="5"/>
  <c r="E282" i="5"/>
  <c r="X282" i="5"/>
  <c r="V283" i="5"/>
  <c r="E283" i="5"/>
  <c r="X283" i="5"/>
  <c r="V284" i="5"/>
  <c r="E284" i="5"/>
  <c r="X284" i="5"/>
  <c r="V285" i="5"/>
  <c r="E285" i="5"/>
  <c r="X285" i="5"/>
  <c r="V286" i="5"/>
  <c r="E286" i="5"/>
  <c r="X286" i="5"/>
  <c r="V287" i="5"/>
  <c r="E287" i="5"/>
  <c r="V288" i="5"/>
  <c r="E288" i="5"/>
  <c r="X288" i="5"/>
  <c r="V289" i="5"/>
  <c r="E289" i="5"/>
  <c r="X289" i="5"/>
  <c r="V290" i="5"/>
  <c r="E290" i="5"/>
  <c r="X290" i="5"/>
  <c r="V291" i="5"/>
  <c r="E291" i="5"/>
  <c r="X291" i="5"/>
  <c r="V292" i="5"/>
  <c r="E292" i="5"/>
  <c r="X292" i="5"/>
  <c r="V293" i="5"/>
  <c r="E293" i="5"/>
  <c r="V294" i="5"/>
  <c r="E294" i="5"/>
  <c r="X294" i="5"/>
  <c r="V295" i="5"/>
  <c r="E295" i="5"/>
  <c r="X295" i="5"/>
  <c r="V296" i="5"/>
  <c r="E296" i="5"/>
  <c r="X296" i="5"/>
  <c r="V297" i="5"/>
  <c r="E297" i="5"/>
  <c r="V298" i="5"/>
  <c r="E298" i="5"/>
  <c r="X298" i="5"/>
  <c r="V299" i="5"/>
  <c r="E299" i="5"/>
  <c r="X299" i="5"/>
  <c r="V300" i="5"/>
  <c r="E300" i="5"/>
  <c r="X300" i="5"/>
  <c r="V301" i="5"/>
  <c r="E301" i="5"/>
  <c r="X301" i="5"/>
  <c r="V302" i="5"/>
  <c r="E302" i="5"/>
  <c r="X302" i="5"/>
  <c r="V303" i="5"/>
  <c r="E303" i="5"/>
  <c r="V304" i="5"/>
  <c r="E304" i="5"/>
  <c r="X304" i="5"/>
  <c r="V305" i="5"/>
  <c r="E305" i="5"/>
  <c r="V306" i="5"/>
  <c r="E306" i="5"/>
  <c r="X306" i="5"/>
  <c r="V307" i="5"/>
  <c r="E307" i="5"/>
  <c r="X307" i="5"/>
  <c r="V308" i="5"/>
  <c r="E308" i="5"/>
  <c r="X308" i="5"/>
  <c r="V309" i="5"/>
  <c r="E309" i="5"/>
  <c r="V310" i="5"/>
  <c r="E310" i="5"/>
  <c r="X310" i="5"/>
  <c r="V311" i="5"/>
  <c r="E311" i="5"/>
  <c r="V312" i="5"/>
  <c r="E312" i="5"/>
  <c r="X312" i="5"/>
  <c r="V313" i="5"/>
  <c r="E313" i="5"/>
  <c r="V314" i="5"/>
  <c r="E314" i="5"/>
  <c r="X314" i="5"/>
  <c r="V315" i="5"/>
  <c r="E315" i="5"/>
  <c r="X315" i="5"/>
  <c r="V316" i="5"/>
  <c r="E316" i="5"/>
  <c r="X316" i="5"/>
  <c r="V317" i="5"/>
  <c r="E317" i="5"/>
  <c r="V318" i="5"/>
  <c r="E318" i="5"/>
  <c r="X318" i="5"/>
  <c r="V319" i="5"/>
  <c r="E319" i="5"/>
  <c r="X319" i="5"/>
  <c r="V320" i="5"/>
  <c r="E320" i="5"/>
  <c r="X320" i="5"/>
  <c r="V321" i="5"/>
  <c r="E321" i="5"/>
  <c r="V322" i="5"/>
  <c r="E322" i="5"/>
  <c r="X322" i="5"/>
  <c r="V323" i="5"/>
  <c r="E323" i="5"/>
  <c r="V324" i="5"/>
  <c r="E324" i="5"/>
  <c r="X324" i="5"/>
  <c r="V325" i="5"/>
  <c r="E325" i="5"/>
  <c r="V326" i="5"/>
  <c r="E326" i="5"/>
  <c r="X326" i="5"/>
  <c r="V327" i="5"/>
  <c r="E327" i="5"/>
  <c r="X327" i="5"/>
  <c r="V328" i="5"/>
  <c r="E328" i="5"/>
  <c r="X328" i="5"/>
  <c r="V329" i="5"/>
  <c r="E329" i="5"/>
  <c r="X329" i="5"/>
  <c r="V330" i="5"/>
  <c r="E330" i="5"/>
  <c r="X330" i="5"/>
  <c r="V331" i="5"/>
  <c r="E331" i="5"/>
  <c r="V332" i="5"/>
  <c r="E332" i="5"/>
  <c r="X332" i="5"/>
  <c r="V333" i="5"/>
  <c r="E333" i="5"/>
  <c r="X333" i="5"/>
  <c r="V334" i="5"/>
  <c r="E334" i="5"/>
  <c r="X334" i="5"/>
  <c r="V335" i="5"/>
  <c r="E335" i="5"/>
  <c r="X335" i="5"/>
  <c r="V336" i="5"/>
  <c r="E336" i="5"/>
  <c r="X336" i="5"/>
  <c r="V337" i="5"/>
  <c r="E337" i="5"/>
  <c r="X337" i="5"/>
  <c r="V338" i="5"/>
  <c r="E338" i="5"/>
  <c r="X338" i="5"/>
  <c r="V339" i="5"/>
  <c r="E339" i="5"/>
  <c r="V340" i="5"/>
  <c r="E340" i="5"/>
  <c r="X340" i="5"/>
  <c r="V341" i="5"/>
  <c r="E341" i="5"/>
  <c r="X341" i="5"/>
  <c r="V342" i="5"/>
  <c r="E342" i="5"/>
  <c r="X342" i="5"/>
  <c r="V343" i="5"/>
  <c r="E343" i="5"/>
  <c r="X343" i="5"/>
  <c r="V344" i="5"/>
  <c r="E344" i="5"/>
  <c r="X344" i="5"/>
  <c r="V345" i="5"/>
  <c r="E345" i="5"/>
  <c r="V346" i="5"/>
  <c r="E346" i="5"/>
  <c r="X346" i="5"/>
  <c r="V347" i="5"/>
  <c r="E347" i="5"/>
  <c r="X347" i="5"/>
  <c r="V348" i="5"/>
  <c r="E348" i="5"/>
  <c r="X348" i="5"/>
  <c r="V349" i="5"/>
  <c r="E349" i="5"/>
  <c r="X349" i="5"/>
  <c r="V350" i="5"/>
  <c r="E350" i="5"/>
  <c r="X350" i="5"/>
  <c r="V351" i="5"/>
  <c r="E351" i="5"/>
  <c r="X351" i="5"/>
  <c r="V352" i="5"/>
  <c r="E352" i="5"/>
  <c r="X352" i="5"/>
  <c r="V353" i="5"/>
  <c r="E353" i="5"/>
  <c r="V354" i="5"/>
  <c r="E354" i="5"/>
  <c r="X354" i="5"/>
  <c r="V355" i="5"/>
  <c r="E355" i="5"/>
  <c r="V356" i="5"/>
  <c r="E356" i="5"/>
  <c r="X356" i="5"/>
  <c r="V357" i="5"/>
  <c r="E357" i="5"/>
  <c r="V358" i="5"/>
  <c r="E358" i="5"/>
  <c r="X358" i="5"/>
  <c r="V359" i="5"/>
  <c r="E359" i="5"/>
  <c r="V360" i="5"/>
  <c r="E360" i="5"/>
  <c r="X360" i="5"/>
  <c r="V361" i="5"/>
  <c r="E361" i="5"/>
  <c r="X361" i="5"/>
  <c r="V362" i="5"/>
  <c r="E362" i="5"/>
  <c r="X362" i="5"/>
  <c r="V363" i="5"/>
  <c r="E363" i="5"/>
  <c r="V364" i="5"/>
  <c r="E364" i="5"/>
  <c r="X364" i="5"/>
  <c r="V365" i="5"/>
  <c r="E365" i="5"/>
  <c r="V366" i="5"/>
  <c r="E366" i="5"/>
  <c r="X366" i="5"/>
  <c r="V367" i="5"/>
  <c r="E367" i="5"/>
  <c r="V368" i="5"/>
  <c r="E368" i="5"/>
  <c r="X368" i="5"/>
  <c r="V369" i="5"/>
  <c r="E369" i="5"/>
  <c r="V370" i="5"/>
  <c r="E370" i="5"/>
  <c r="X370" i="5"/>
  <c r="V371" i="5"/>
  <c r="E371" i="5"/>
  <c r="X371" i="5"/>
  <c r="V372" i="5"/>
  <c r="E372" i="5"/>
  <c r="X372" i="5"/>
  <c r="V373" i="5"/>
  <c r="E373" i="5"/>
  <c r="X373" i="5"/>
  <c r="V374" i="5"/>
  <c r="E374" i="5"/>
  <c r="X374" i="5"/>
  <c r="V375" i="5"/>
  <c r="E375" i="5"/>
  <c r="V376" i="5"/>
  <c r="E376" i="5"/>
  <c r="X376" i="5"/>
  <c r="V377" i="5"/>
  <c r="E377" i="5"/>
  <c r="X377" i="5"/>
  <c r="V378" i="5"/>
  <c r="E378" i="5"/>
  <c r="X378" i="5"/>
  <c r="V379" i="5"/>
  <c r="E379" i="5"/>
  <c r="X379" i="5"/>
  <c r="V380" i="5"/>
  <c r="E380" i="5"/>
  <c r="X380" i="5"/>
  <c r="V381" i="5"/>
  <c r="E381" i="5"/>
  <c r="X381" i="5"/>
  <c r="V382" i="5"/>
  <c r="E382" i="5"/>
  <c r="X382" i="5"/>
  <c r="V383" i="5"/>
  <c r="E383" i="5"/>
  <c r="V384" i="5"/>
  <c r="E384" i="5"/>
  <c r="X384" i="5"/>
  <c r="V385" i="5"/>
  <c r="E385" i="5"/>
  <c r="X385" i="5"/>
  <c r="V386" i="5"/>
  <c r="E386" i="5"/>
  <c r="X386" i="5"/>
  <c r="V387" i="5"/>
  <c r="E387" i="5"/>
  <c r="V388" i="5"/>
  <c r="E388" i="5"/>
  <c r="X388" i="5"/>
  <c r="V389" i="5"/>
  <c r="E389" i="5"/>
  <c r="X389" i="5"/>
  <c r="V390" i="5"/>
  <c r="E390" i="5"/>
  <c r="X390" i="5"/>
  <c r="V391" i="5"/>
  <c r="E391" i="5"/>
  <c r="V392" i="5"/>
  <c r="E392" i="5"/>
  <c r="X392" i="5"/>
  <c r="V393" i="5"/>
  <c r="E393" i="5"/>
  <c r="X393" i="5"/>
  <c r="V394" i="5"/>
  <c r="E394" i="5"/>
  <c r="X394" i="5"/>
  <c r="V395" i="5"/>
  <c r="E395" i="5"/>
  <c r="V396" i="5"/>
  <c r="E396" i="5"/>
  <c r="X396" i="5"/>
  <c r="V397" i="5"/>
  <c r="E397" i="5"/>
  <c r="X397" i="5"/>
  <c r="V398" i="5"/>
  <c r="E398" i="5"/>
  <c r="X398" i="5"/>
  <c r="V399" i="5"/>
  <c r="E399" i="5"/>
  <c r="X399" i="5"/>
  <c r="V400" i="5"/>
  <c r="E400" i="5"/>
  <c r="X400" i="5"/>
  <c r="V401" i="5"/>
  <c r="E401" i="5"/>
  <c r="X401" i="5"/>
  <c r="V402" i="5"/>
  <c r="E402" i="5"/>
  <c r="X402" i="5"/>
  <c r="V403" i="5"/>
  <c r="E403" i="5"/>
  <c r="V404" i="5"/>
  <c r="E404" i="5"/>
  <c r="X404" i="5"/>
  <c r="V405" i="5"/>
  <c r="E405" i="5"/>
  <c r="X405" i="5"/>
  <c r="V406" i="5"/>
  <c r="E406" i="5"/>
  <c r="X406" i="5"/>
  <c r="V407" i="5"/>
  <c r="E407" i="5"/>
  <c r="V408" i="5"/>
  <c r="E408" i="5"/>
  <c r="X408" i="5"/>
  <c r="V409" i="5"/>
  <c r="E409" i="5"/>
  <c r="X409" i="5"/>
  <c r="V410" i="5"/>
  <c r="E410" i="5"/>
  <c r="X410" i="5"/>
  <c r="V411" i="5"/>
  <c r="E411" i="5"/>
  <c r="V412" i="5"/>
  <c r="E412" i="5"/>
  <c r="X412" i="5"/>
  <c r="V413" i="5"/>
  <c r="E413" i="5"/>
  <c r="X413" i="5"/>
  <c r="V414" i="5"/>
  <c r="E414" i="5"/>
  <c r="X414" i="5"/>
  <c r="V415" i="5"/>
  <c r="E415" i="5"/>
  <c r="V416" i="5"/>
  <c r="E416" i="5"/>
  <c r="X416" i="5"/>
  <c r="V417" i="5"/>
  <c r="E417" i="5"/>
  <c r="X417" i="5"/>
  <c r="V418" i="5"/>
  <c r="E418" i="5"/>
  <c r="X418" i="5"/>
  <c r="V419" i="5"/>
  <c r="E419" i="5"/>
  <c r="V420" i="5"/>
  <c r="E420" i="5"/>
  <c r="X420" i="5"/>
  <c r="V421" i="5"/>
  <c r="E421" i="5"/>
  <c r="X421" i="5"/>
  <c r="V422" i="5"/>
  <c r="E422" i="5"/>
  <c r="X422" i="5"/>
  <c r="V423" i="5"/>
  <c r="E423" i="5"/>
  <c r="V424" i="5"/>
  <c r="E424" i="5"/>
  <c r="X424" i="5"/>
  <c r="V425" i="5"/>
  <c r="E425" i="5"/>
  <c r="X425" i="5"/>
  <c r="V426" i="5"/>
  <c r="E426" i="5"/>
  <c r="X426" i="5"/>
  <c r="V427" i="5"/>
  <c r="E427" i="5"/>
  <c r="V428" i="5"/>
  <c r="E428" i="5"/>
  <c r="X428" i="5"/>
  <c r="V429" i="5"/>
  <c r="E429" i="5"/>
  <c r="X429" i="5"/>
  <c r="V430" i="5"/>
  <c r="E430" i="5"/>
  <c r="X430" i="5"/>
  <c r="V431" i="5"/>
  <c r="E431" i="5"/>
  <c r="V432" i="5"/>
  <c r="E432" i="5"/>
  <c r="X432" i="5"/>
  <c r="V433" i="5"/>
  <c r="E433" i="5"/>
  <c r="X433" i="5"/>
  <c r="V434" i="5"/>
  <c r="E434" i="5"/>
  <c r="X434" i="5"/>
  <c r="V435" i="5"/>
  <c r="E435" i="5"/>
  <c r="V436" i="5"/>
  <c r="E436" i="5"/>
  <c r="X436" i="5"/>
  <c r="V437" i="5"/>
  <c r="E437" i="5"/>
  <c r="X437" i="5"/>
  <c r="V438" i="5"/>
  <c r="E438" i="5"/>
  <c r="X438" i="5"/>
  <c r="V439" i="5"/>
  <c r="E439" i="5"/>
  <c r="V440" i="5"/>
  <c r="E440" i="5"/>
  <c r="X440" i="5"/>
  <c r="V441" i="5"/>
  <c r="E441" i="5"/>
  <c r="X441" i="5"/>
  <c r="V442" i="5"/>
  <c r="E442" i="5"/>
  <c r="X442" i="5"/>
  <c r="V443" i="5"/>
  <c r="E443" i="5"/>
  <c r="V444" i="5"/>
  <c r="E444" i="5"/>
  <c r="X444" i="5"/>
  <c r="V445" i="5"/>
  <c r="E445" i="5"/>
  <c r="X445" i="5"/>
  <c r="V446" i="5"/>
  <c r="E446" i="5"/>
  <c r="X446" i="5"/>
  <c r="V447" i="5"/>
  <c r="E447" i="5"/>
  <c r="V448" i="5"/>
  <c r="E448" i="5"/>
  <c r="X448" i="5"/>
  <c r="V449" i="5"/>
  <c r="E449" i="5"/>
  <c r="X449" i="5"/>
  <c r="V450" i="5"/>
  <c r="E450" i="5"/>
  <c r="X450" i="5"/>
  <c r="V451" i="5"/>
  <c r="E451" i="5"/>
  <c r="V452" i="5"/>
  <c r="E452" i="5"/>
  <c r="X452" i="5"/>
  <c r="V453" i="5"/>
  <c r="E453" i="5"/>
  <c r="X453" i="5"/>
  <c r="V454" i="5"/>
  <c r="E454" i="5"/>
  <c r="X454" i="5"/>
  <c r="V455" i="5"/>
  <c r="E455" i="5"/>
  <c r="X455" i="5"/>
  <c r="V456" i="5"/>
  <c r="E456" i="5"/>
  <c r="X456" i="5"/>
  <c r="V457" i="5"/>
  <c r="E457" i="5"/>
  <c r="X457" i="5"/>
  <c r="V458" i="5"/>
  <c r="E458" i="5"/>
  <c r="X458" i="5"/>
  <c r="V459" i="5"/>
  <c r="E459" i="5"/>
  <c r="X459" i="5"/>
  <c r="V460" i="5"/>
  <c r="E460" i="5"/>
  <c r="X460" i="5"/>
  <c r="V461" i="5"/>
  <c r="E461" i="5"/>
  <c r="X461" i="5"/>
  <c r="V462" i="5"/>
  <c r="E462" i="5"/>
  <c r="X462" i="5"/>
  <c r="V463" i="5"/>
  <c r="E463" i="5"/>
  <c r="V464" i="5"/>
  <c r="E464" i="5"/>
  <c r="X464" i="5"/>
  <c r="V465" i="5"/>
  <c r="E465" i="5"/>
  <c r="V466" i="5"/>
  <c r="E466" i="5"/>
  <c r="X466" i="5"/>
  <c r="V467" i="5"/>
  <c r="E467" i="5"/>
  <c r="V468" i="5"/>
  <c r="E468" i="5"/>
  <c r="X468" i="5"/>
  <c r="V469" i="5"/>
  <c r="E469" i="5"/>
  <c r="V470" i="5"/>
  <c r="E470" i="5"/>
  <c r="X470" i="5"/>
  <c r="V471" i="5"/>
  <c r="E471" i="5"/>
  <c r="X471" i="5"/>
  <c r="V472" i="5"/>
  <c r="E472" i="5"/>
  <c r="X472" i="5"/>
  <c r="V473" i="5"/>
  <c r="E473" i="5"/>
  <c r="V474" i="5"/>
  <c r="E474" i="5"/>
  <c r="X474" i="5"/>
  <c r="V475" i="5"/>
  <c r="E475" i="5"/>
  <c r="V476" i="5"/>
  <c r="E476" i="5"/>
  <c r="X476" i="5"/>
  <c r="V477" i="5"/>
  <c r="E477" i="5"/>
  <c r="V478" i="5"/>
  <c r="E478" i="5"/>
  <c r="X478" i="5"/>
  <c r="V479" i="5"/>
  <c r="E479" i="5"/>
  <c r="X479" i="5"/>
  <c r="V480" i="5"/>
  <c r="E480" i="5"/>
  <c r="X480" i="5"/>
  <c r="V481" i="5"/>
  <c r="E481" i="5"/>
  <c r="V482" i="5"/>
  <c r="E482" i="5"/>
  <c r="X482" i="5"/>
  <c r="V483" i="5"/>
  <c r="E483" i="5"/>
  <c r="X483" i="5"/>
  <c r="V484" i="5"/>
  <c r="E484" i="5"/>
  <c r="X484" i="5"/>
  <c r="V485" i="5"/>
  <c r="E485" i="5"/>
  <c r="V486" i="5"/>
  <c r="E486" i="5"/>
  <c r="X486" i="5"/>
  <c r="V487" i="5"/>
  <c r="E487" i="5"/>
  <c r="X487" i="5"/>
  <c r="V488" i="5"/>
  <c r="E488" i="5"/>
  <c r="X488" i="5"/>
  <c r="V489" i="5"/>
  <c r="E489" i="5"/>
  <c r="V490" i="5"/>
  <c r="E490" i="5"/>
  <c r="X490" i="5"/>
  <c r="V491" i="5"/>
  <c r="E491" i="5"/>
  <c r="X491" i="5"/>
  <c r="V492" i="5"/>
  <c r="E492" i="5"/>
  <c r="X492" i="5"/>
  <c r="V493" i="5"/>
  <c r="E493" i="5"/>
  <c r="V494" i="5"/>
  <c r="E494" i="5"/>
  <c r="X494" i="5"/>
  <c r="V495" i="5"/>
  <c r="E495" i="5"/>
  <c r="X495" i="5"/>
  <c r="V496" i="5"/>
  <c r="E496" i="5"/>
  <c r="X496" i="5"/>
  <c r="V497" i="5"/>
  <c r="E497" i="5"/>
  <c r="V498" i="5"/>
  <c r="E498" i="5"/>
  <c r="X498" i="5"/>
  <c r="V499" i="5"/>
  <c r="E499" i="5"/>
  <c r="X499" i="5"/>
  <c r="V500" i="5"/>
  <c r="E500" i="5"/>
  <c r="X500" i="5"/>
  <c r="V501" i="5"/>
  <c r="E501" i="5"/>
  <c r="V502" i="5"/>
  <c r="E502" i="5"/>
  <c r="X502" i="5"/>
  <c r="V503" i="5"/>
  <c r="E503" i="5"/>
  <c r="X503" i="5"/>
  <c r="V504" i="5"/>
  <c r="E504" i="5"/>
  <c r="X504" i="5"/>
  <c r="V505" i="5"/>
  <c r="E505" i="5"/>
  <c r="V506" i="5"/>
  <c r="E506" i="5"/>
  <c r="X506" i="5"/>
  <c r="V507" i="5"/>
  <c r="E507" i="5"/>
  <c r="X507" i="5"/>
  <c r="V508" i="5"/>
  <c r="E508" i="5"/>
  <c r="X508" i="5"/>
  <c r="V509" i="5"/>
  <c r="E509" i="5"/>
  <c r="V510" i="5"/>
  <c r="E510" i="5"/>
  <c r="X510" i="5"/>
  <c r="V511" i="5"/>
  <c r="E511" i="5"/>
  <c r="X511" i="5"/>
  <c r="V512" i="5"/>
  <c r="E512" i="5"/>
  <c r="X512" i="5"/>
  <c r="V513" i="5"/>
  <c r="E513" i="5"/>
  <c r="V514" i="5"/>
  <c r="E514" i="5"/>
  <c r="X514" i="5"/>
  <c r="V515" i="5"/>
  <c r="E515" i="5"/>
  <c r="X515" i="5"/>
  <c r="V516" i="5"/>
  <c r="E516" i="5"/>
  <c r="X516" i="5"/>
  <c r="V517" i="5"/>
  <c r="E517" i="5"/>
  <c r="V518" i="5"/>
  <c r="E518" i="5"/>
  <c r="X518" i="5"/>
  <c r="V519" i="5"/>
  <c r="E519" i="5"/>
  <c r="X519" i="5"/>
  <c r="V520" i="5"/>
  <c r="E520" i="5"/>
  <c r="X520" i="5"/>
  <c r="V521" i="5"/>
  <c r="E521" i="5"/>
  <c r="V522" i="5"/>
  <c r="E522" i="5"/>
  <c r="X522" i="5"/>
  <c r="V523" i="5"/>
  <c r="E523" i="5"/>
  <c r="X523" i="5"/>
  <c r="V524" i="5"/>
  <c r="E524" i="5"/>
  <c r="X524" i="5"/>
  <c r="V525" i="5"/>
  <c r="E525" i="5"/>
  <c r="V526" i="5"/>
  <c r="E526" i="5"/>
  <c r="X526" i="5"/>
  <c r="V527" i="5"/>
  <c r="E527" i="5"/>
  <c r="X527" i="5"/>
  <c r="V528" i="5"/>
  <c r="E528" i="5"/>
  <c r="X528" i="5"/>
  <c r="V529" i="5"/>
  <c r="E529" i="5"/>
  <c r="V530" i="5"/>
  <c r="E530" i="5"/>
  <c r="X530" i="5"/>
  <c r="V531" i="5"/>
  <c r="E531" i="5"/>
  <c r="X531" i="5"/>
  <c r="V532" i="5"/>
  <c r="E532" i="5"/>
  <c r="X532" i="5"/>
  <c r="V533" i="5"/>
  <c r="E533" i="5"/>
  <c r="V534" i="5"/>
  <c r="E534" i="5"/>
  <c r="X534" i="5"/>
  <c r="V535" i="5"/>
  <c r="E535" i="5"/>
  <c r="X535" i="5"/>
  <c r="V536" i="5"/>
  <c r="E536" i="5"/>
  <c r="X536" i="5"/>
  <c r="V537" i="5"/>
  <c r="E537" i="5"/>
  <c r="V538" i="5"/>
  <c r="E538" i="5"/>
  <c r="X538" i="5"/>
  <c r="V539" i="5"/>
  <c r="E539" i="5"/>
  <c r="X539" i="5"/>
  <c r="V540" i="5"/>
  <c r="E540" i="5"/>
  <c r="X540" i="5"/>
  <c r="V541" i="5"/>
  <c r="E541" i="5"/>
  <c r="V542" i="5"/>
  <c r="E542" i="5"/>
  <c r="X542" i="5"/>
  <c r="V543" i="5"/>
  <c r="E543" i="5"/>
  <c r="X543" i="5"/>
  <c r="V544" i="5"/>
  <c r="E544" i="5"/>
  <c r="X544" i="5"/>
  <c r="V545" i="5"/>
  <c r="E545" i="5"/>
  <c r="V546" i="5"/>
  <c r="E546" i="5"/>
  <c r="X546" i="5"/>
  <c r="V547" i="5"/>
  <c r="E547" i="5"/>
  <c r="X547" i="5"/>
  <c r="V548" i="5"/>
  <c r="E548" i="5"/>
  <c r="X548" i="5"/>
  <c r="V549" i="5"/>
  <c r="E549" i="5"/>
  <c r="V550" i="5"/>
  <c r="E550" i="5"/>
  <c r="X550" i="5"/>
  <c r="V551" i="5"/>
  <c r="E551" i="5"/>
  <c r="X551" i="5"/>
  <c r="V552" i="5"/>
  <c r="E552" i="5"/>
  <c r="X552" i="5"/>
  <c r="V553" i="5"/>
  <c r="E553" i="5"/>
  <c r="V554" i="5"/>
  <c r="E554" i="5"/>
  <c r="X554" i="5"/>
  <c r="V555" i="5"/>
  <c r="E555" i="5"/>
  <c r="V556" i="5"/>
  <c r="E556" i="5"/>
  <c r="X556" i="5"/>
  <c r="V557" i="5"/>
  <c r="E557" i="5"/>
  <c r="V558" i="5"/>
  <c r="E558" i="5"/>
  <c r="X558" i="5"/>
  <c r="V559" i="5"/>
  <c r="E559" i="5"/>
  <c r="X559" i="5"/>
  <c r="V560" i="5"/>
  <c r="E560" i="5"/>
  <c r="X560" i="5"/>
  <c r="V561" i="5"/>
  <c r="E561" i="5"/>
  <c r="V562" i="5"/>
  <c r="E562" i="5"/>
  <c r="X562" i="5"/>
  <c r="V563" i="5"/>
  <c r="E563" i="5"/>
  <c r="X563" i="5"/>
  <c r="V564" i="5"/>
  <c r="E564" i="5"/>
  <c r="X564" i="5"/>
  <c r="V565" i="5"/>
  <c r="E565" i="5"/>
  <c r="V566" i="5"/>
  <c r="E566" i="5"/>
  <c r="X566" i="5"/>
  <c r="V567" i="5"/>
  <c r="E567" i="5"/>
  <c r="V568" i="5"/>
  <c r="E568" i="5"/>
  <c r="X568" i="5"/>
  <c r="V569" i="5"/>
  <c r="E569" i="5"/>
  <c r="V570" i="5"/>
  <c r="E570" i="5"/>
  <c r="X570" i="5"/>
  <c r="V571" i="5"/>
  <c r="E571" i="5"/>
  <c r="V572" i="5"/>
  <c r="E572" i="5"/>
  <c r="X572" i="5"/>
  <c r="V573" i="5"/>
  <c r="E573" i="5"/>
  <c r="V574" i="5"/>
  <c r="E574" i="5"/>
  <c r="X574" i="5"/>
  <c r="V575" i="5"/>
  <c r="E575" i="5"/>
  <c r="V576" i="5"/>
  <c r="E576" i="5"/>
  <c r="X576" i="5"/>
  <c r="V577" i="5"/>
  <c r="E577" i="5"/>
  <c r="V578" i="5"/>
  <c r="E578" i="5"/>
  <c r="X578" i="5"/>
  <c r="V579" i="5"/>
  <c r="E579" i="5"/>
  <c r="V580" i="5"/>
  <c r="E580" i="5"/>
  <c r="X580" i="5"/>
  <c r="V581" i="5"/>
  <c r="E581" i="5"/>
  <c r="V582" i="5"/>
  <c r="E582" i="5"/>
  <c r="X582" i="5"/>
  <c r="V583" i="5"/>
  <c r="E583" i="5"/>
  <c r="V584" i="5"/>
  <c r="E584" i="5"/>
  <c r="X584" i="5"/>
  <c r="V585" i="5"/>
  <c r="E585" i="5"/>
  <c r="V586" i="5"/>
  <c r="E586" i="5"/>
  <c r="X586" i="5"/>
  <c r="V587" i="5"/>
  <c r="E587" i="5"/>
  <c r="V588" i="5"/>
  <c r="E588" i="5"/>
  <c r="X588" i="5"/>
  <c r="V589" i="5"/>
  <c r="E589" i="5"/>
  <c r="V590" i="5"/>
  <c r="E590" i="5"/>
  <c r="X590" i="5"/>
  <c r="V591" i="5"/>
  <c r="E591" i="5"/>
  <c r="V592" i="5"/>
  <c r="E592" i="5"/>
  <c r="X592" i="5"/>
  <c r="V593" i="5"/>
  <c r="E593" i="5"/>
  <c r="V594" i="5"/>
  <c r="E594" i="5"/>
  <c r="X594" i="5"/>
  <c r="V595" i="5"/>
  <c r="E595" i="5"/>
  <c r="V596" i="5"/>
  <c r="E596" i="5"/>
  <c r="X596" i="5"/>
  <c r="V597" i="5"/>
  <c r="E597" i="5"/>
  <c r="V598" i="5"/>
  <c r="E598" i="5"/>
  <c r="X598" i="5"/>
  <c r="V599" i="5"/>
  <c r="E599" i="5"/>
  <c r="V600" i="5"/>
  <c r="E600" i="5"/>
  <c r="X600" i="5"/>
  <c r="V601" i="5"/>
  <c r="E601" i="5"/>
  <c r="V602" i="5"/>
  <c r="E602" i="5"/>
  <c r="X602" i="5"/>
  <c r="V603" i="5"/>
  <c r="E603" i="5"/>
  <c r="V604" i="5"/>
  <c r="E604" i="5"/>
  <c r="X604" i="5"/>
  <c r="V605" i="5"/>
  <c r="E605" i="5"/>
  <c r="V606" i="5"/>
  <c r="E606" i="5"/>
  <c r="X606" i="5"/>
  <c r="V607" i="5"/>
  <c r="E607" i="5"/>
  <c r="V608" i="5"/>
  <c r="E608" i="5"/>
  <c r="X608" i="5"/>
  <c r="V609" i="5"/>
  <c r="E609" i="5"/>
  <c r="V610" i="5"/>
  <c r="E610" i="5"/>
  <c r="X610" i="5"/>
  <c r="V611" i="5"/>
  <c r="E611" i="5"/>
  <c r="V612" i="5"/>
  <c r="E612" i="5"/>
  <c r="X612" i="5"/>
  <c r="V613" i="5"/>
  <c r="E613" i="5"/>
  <c r="V614" i="5"/>
  <c r="E614" i="5"/>
  <c r="X614" i="5"/>
  <c r="V615" i="5"/>
  <c r="E615" i="5"/>
  <c r="V616" i="5"/>
  <c r="E616" i="5"/>
  <c r="X616" i="5"/>
  <c r="V617" i="5"/>
  <c r="E617" i="5"/>
  <c r="V618" i="5"/>
  <c r="E618" i="5"/>
  <c r="X618" i="5"/>
  <c r="V619" i="5"/>
  <c r="E619" i="5"/>
  <c r="X619" i="5"/>
  <c r="V620" i="5"/>
  <c r="E620" i="5"/>
  <c r="X620" i="5"/>
  <c r="V621" i="5"/>
  <c r="E621" i="5"/>
  <c r="V622" i="5"/>
  <c r="E622" i="5"/>
  <c r="X622" i="5"/>
  <c r="V623" i="5"/>
  <c r="E623" i="5"/>
  <c r="X623" i="5"/>
  <c r="V624" i="5"/>
  <c r="E624" i="5"/>
  <c r="X624" i="5"/>
  <c r="V625" i="5"/>
  <c r="E625" i="5"/>
  <c r="V626" i="5"/>
  <c r="E626" i="5"/>
  <c r="X626" i="5"/>
  <c r="V627" i="5"/>
  <c r="E627" i="5"/>
  <c r="V628" i="5"/>
  <c r="E628" i="5"/>
  <c r="X628" i="5"/>
  <c r="V629" i="5"/>
  <c r="E629" i="5"/>
  <c r="V630" i="5"/>
  <c r="E630" i="5"/>
  <c r="X630" i="5"/>
  <c r="V631" i="5"/>
  <c r="E631" i="5"/>
  <c r="V632" i="5"/>
  <c r="E632" i="5"/>
  <c r="X632" i="5"/>
  <c r="V633" i="5"/>
  <c r="E633" i="5"/>
  <c r="V634" i="5"/>
  <c r="E634" i="5"/>
  <c r="X634" i="5"/>
  <c r="V635" i="5"/>
  <c r="E635" i="5"/>
  <c r="V636" i="5"/>
  <c r="E636" i="5"/>
  <c r="X636" i="5"/>
  <c r="V637" i="5"/>
  <c r="E637" i="5"/>
  <c r="V638" i="5"/>
  <c r="E638" i="5"/>
  <c r="X638" i="5"/>
  <c r="V639" i="5"/>
  <c r="E639" i="5"/>
  <c r="X639" i="5"/>
  <c r="V640" i="5"/>
  <c r="E640" i="5"/>
  <c r="X640" i="5"/>
  <c r="V641" i="5"/>
  <c r="E641" i="5"/>
  <c r="X641" i="5"/>
  <c r="V642" i="5"/>
  <c r="E642" i="5"/>
  <c r="X642" i="5"/>
  <c r="V643" i="5"/>
  <c r="E643" i="5"/>
  <c r="V644" i="5"/>
  <c r="E644" i="5"/>
  <c r="X644" i="5"/>
  <c r="V645" i="5"/>
  <c r="E645" i="5"/>
  <c r="X645" i="5"/>
  <c r="V646" i="5"/>
  <c r="E646" i="5"/>
  <c r="X646" i="5"/>
  <c r="V647" i="5"/>
  <c r="E647" i="5"/>
  <c r="V648" i="5"/>
  <c r="E648" i="5"/>
  <c r="X648" i="5"/>
  <c r="V649" i="5"/>
  <c r="E649" i="5"/>
  <c r="V650" i="5"/>
  <c r="E650" i="5"/>
  <c r="X650" i="5"/>
  <c r="V651" i="5"/>
  <c r="E651" i="5"/>
  <c r="X651" i="5"/>
  <c r="V652" i="5"/>
  <c r="E652" i="5"/>
  <c r="X652" i="5"/>
  <c r="V653" i="5"/>
  <c r="E653" i="5"/>
  <c r="V654" i="5"/>
  <c r="E654" i="5"/>
  <c r="X654" i="5"/>
  <c r="V655" i="5"/>
  <c r="E655" i="5"/>
  <c r="X655" i="5"/>
  <c r="V656" i="5"/>
  <c r="E656" i="5"/>
  <c r="X656" i="5"/>
  <c r="V657" i="5"/>
  <c r="E657" i="5"/>
  <c r="X657" i="5"/>
  <c r="V658" i="5"/>
  <c r="E658" i="5"/>
  <c r="X658" i="5"/>
  <c r="V659" i="5"/>
  <c r="E659" i="5"/>
  <c r="V660" i="5"/>
  <c r="E660" i="5"/>
  <c r="X660" i="5"/>
  <c r="V661" i="5"/>
  <c r="E661" i="5"/>
  <c r="V662" i="5"/>
  <c r="E662" i="5"/>
  <c r="X662" i="5"/>
  <c r="V663" i="5"/>
  <c r="E663" i="5"/>
  <c r="V664" i="5"/>
  <c r="E664" i="5"/>
  <c r="X664" i="5"/>
  <c r="V665" i="5"/>
  <c r="E665" i="5"/>
  <c r="V666" i="5"/>
  <c r="E666" i="5"/>
  <c r="X666" i="5"/>
  <c r="V667" i="5"/>
  <c r="E667" i="5"/>
  <c r="V668" i="5"/>
  <c r="E668" i="5"/>
  <c r="X668" i="5"/>
  <c r="V669" i="5"/>
  <c r="E669" i="5"/>
  <c r="V670" i="5"/>
  <c r="E670" i="5"/>
  <c r="X670" i="5"/>
  <c r="V671" i="5"/>
  <c r="E671" i="5"/>
  <c r="X671" i="5"/>
  <c r="V672" i="5"/>
  <c r="E672" i="5"/>
  <c r="X672" i="5"/>
  <c r="V673" i="5"/>
  <c r="E673" i="5"/>
  <c r="V674" i="5"/>
  <c r="E674" i="5"/>
  <c r="X674" i="5"/>
  <c r="V675" i="5"/>
  <c r="E675" i="5"/>
  <c r="V676" i="5"/>
  <c r="E676" i="5"/>
  <c r="X676" i="5"/>
  <c r="V677" i="5"/>
  <c r="E677" i="5"/>
  <c r="V678" i="5"/>
  <c r="E678" i="5"/>
  <c r="X678" i="5"/>
  <c r="V679" i="5"/>
  <c r="E679" i="5"/>
  <c r="V680" i="5"/>
  <c r="E680" i="5"/>
  <c r="X680" i="5"/>
  <c r="V681" i="5"/>
  <c r="E681" i="5"/>
  <c r="X681" i="5"/>
  <c r="V682" i="5"/>
  <c r="E682" i="5"/>
  <c r="X682" i="5"/>
  <c r="V683" i="5"/>
  <c r="E683" i="5"/>
  <c r="X683" i="5"/>
  <c r="V684" i="5"/>
  <c r="E684" i="5"/>
  <c r="X684" i="5"/>
  <c r="V685" i="5"/>
  <c r="E685" i="5"/>
  <c r="X685" i="5"/>
  <c r="V686" i="5"/>
  <c r="E686" i="5"/>
  <c r="X686" i="5"/>
  <c r="V687" i="5"/>
  <c r="E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V768" i="5"/>
  <c r="E768" i="5"/>
  <c r="X768" i="5"/>
  <c r="V769" i="5"/>
  <c r="E769" i="5"/>
  <c r="X769" i="5"/>
  <c r="V770" i="5"/>
  <c r="E770" i="5"/>
  <c r="X770" i="5"/>
  <c r="V771" i="5"/>
  <c r="E771" i="5"/>
  <c r="X771" i="5"/>
  <c r="V772" i="5"/>
  <c r="E772" i="5"/>
  <c r="X772" i="5"/>
  <c r="V773" i="5"/>
  <c r="E773" i="5"/>
  <c r="X773" i="5"/>
  <c r="V774" i="5"/>
  <c r="E774" i="5"/>
  <c r="X774" i="5"/>
  <c r="V775" i="5"/>
  <c r="E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V812" i="5"/>
  <c r="E812" i="5"/>
  <c r="X812" i="5"/>
  <c r="V813" i="5"/>
  <c r="E813" i="5"/>
  <c r="X813" i="5"/>
  <c r="V814" i="5"/>
  <c r="E814" i="5"/>
  <c r="X814" i="5"/>
  <c r="V815" i="5"/>
  <c r="E815" i="5"/>
  <c r="X815" i="5"/>
  <c r="V816" i="5"/>
  <c r="E816" i="5"/>
  <c r="X816" i="5"/>
  <c r="V817" i="5"/>
  <c r="E817" i="5"/>
  <c r="V818" i="5"/>
  <c r="E818" i="5"/>
  <c r="X818" i="5"/>
  <c r="V819" i="5"/>
  <c r="E819" i="5"/>
  <c r="X819" i="5"/>
  <c r="V820" i="5"/>
  <c r="E820" i="5"/>
  <c r="X820" i="5"/>
  <c r="V821" i="5"/>
  <c r="E821" i="5"/>
  <c r="X821" i="5"/>
  <c r="V822" i="5"/>
  <c r="E822" i="5"/>
  <c r="X822" i="5"/>
  <c r="V823" i="5"/>
  <c r="E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V834" i="5"/>
  <c r="E834" i="5"/>
  <c r="X834" i="5"/>
  <c r="V835" i="5"/>
  <c r="E835" i="5"/>
  <c r="X835" i="5"/>
  <c r="V836" i="5"/>
  <c r="E836" i="5"/>
  <c r="X836" i="5"/>
  <c r="V837" i="5"/>
  <c r="E837" i="5"/>
  <c r="X837" i="5"/>
  <c r="V838" i="5"/>
  <c r="E838" i="5"/>
  <c r="X838" i="5"/>
  <c r="V839" i="5"/>
  <c r="E839" i="5"/>
  <c r="V840" i="5"/>
  <c r="E840" i="5"/>
  <c r="X840" i="5"/>
  <c r="V841" i="5"/>
  <c r="E841" i="5"/>
  <c r="V842" i="5"/>
  <c r="E842" i="5"/>
  <c r="X842" i="5"/>
  <c r="V843" i="5"/>
  <c r="E843" i="5"/>
  <c r="X843" i="5"/>
  <c r="V844" i="5"/>
  <c r="E844" i="5"/>
  <c r="X844" i="5"/>
  <c r="V845" i="5"/>
  <c r="E845" i="5"/>
  <c r="V846" i="5"/>
  <c r="E846" i="5"/>
  <c r="X846" i="5"/>
  <c r="V847" i="5"/>
  <c r="E847" i="5"/>
  <c r="X847" i="5"/>
  <c r="V848" i="5"/>
  <c r="E848" i="5"/>
  <c r="X848" i="5"/>
  <c r="V849" i="5"/>
  <c r="E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X868" i="5"/>
  <c r="V869" i="5"/>
  <c r="E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V896" i="5"/>
  <c r="E896" i="5"/>
  <c r="X896" i="5"/>
  <c r="V897" i="5"/>
  <c r="E897" i="5"/>
  <c r="X897" i="5"/>
  <c r="V898" i="5"/>
  <c r="E898" i="5"/>
  <c r="X898" i="5"/>
  <c r="V899" i="5"/>
  <c r="E899" i="5"/>
  <c r="X899" i="5"/>
  <c r="V900" i="5"/>
  <c r="E900" i="5"/>
  <c r="X900" i="5"/>
  <c r="V901" i="5"/>
  <c r="E901" i="5"/>
  <c r="X901" i="5"/>
  <c r="V902" i="5"/>
  <c r="E902" i="5"/>
  <c r="X902" i="5"/>
  <c r="V903" i="5"/>
  <c r="E903" i="5"/>
  <c r="V904" i="5"/>
  <c r="E904" i="5"/>
  <c r="X904" i="5"/>
  <c r="V905" i="5"/>
  <c r="E905" i="5"/>
  <c r="X905" i="5"/>
  <c r="V906" i="5"/>
  <c r="E906" i="5"/>
  <c r="X906" i="5"/>
  <c r="V907" i="5"/>
  <c r="E907" i="5"/>
  <c r="X907" i="5"/>
  <c r="V908" i="5"/>
  <c r="E908" i="5"/>
  <c r="X908" i="5"/>
  <c r="V909" i="5"/>
  <c r="E909" i="5"/>
  <c r="X909" i="5"/>
  <c r="V910" i="5"/>
  <c r="E910" i="5"/>
  <c r="X910" i="5"/>
  <c r="V911" i="5"/>
  <c r="E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V924" i="5"/>
  <c r="E924" i="5"/>
  <c r="X924" i="5"/>
  <c r="V925" i="5"/>
  <c r="E925" i="5"/>
  <c r="X925" i="5"/>
  <c r="V926" i="5"/>
  <c r="E926" i="5"/>
  <c r="X926" i="5"/>
  <c r="V927" i="5"/>
  <c r="E927" i="5"/>
  <c r="V928" i="5"/>
  <c r="E928" i="5"/>
  <c r="X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X988" i="5"/>
  <c r="V989" i="5"/>
  <c r="E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X1004" i="5"/>
  <c r="V1005" i="5"/>
  <c r="E1005" i="5"/>
  <c r="V1006" i="5"/>
  <c r="E1006" i="5"/>
  <c r="X1006" i="5"/>
  <c r="V1007" i="5"/>
  <c r="E1007" i="5"/>
  <c r="X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V1018" i="5"/>
  <c r="E1018" i="5"/>
  <c r="X1018" i="5"/>
  <c r="V1019" i="5"/>
  <c r="E1019" i="5"/>
  <c r="X1019" i="5"/>
  <c r="V1020" i="5"/>
  <c r="E1020" i="5"/>
  <c r="X1020" i="5"/>
  <c r="V1021" i="5"/>
  <c r="E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X1030" i="5"/>
  <c r="V1031" i="5"/>
  <c r="E1031" i="5"/>
  <c r="X1031" i="5"/>
  <c r="V1032" i="5"/>
  <c r="E1032" i="5"/>
  <c r="X1032" i="5"/>
  <c r="V1033" i="5"/>
  <c r="E1033" i="5"/>
  <c r="V1034" i="5"/>
  <c r="E1034" i="5"/>
  <c r="X1034" i="5"/>
  <c r="V1035" i="5"/>
  <c r="E1035" i="5"/>
  <c r="X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V1050" i="5"/>
  <c r="E1050" i="5"/>
  <c r="X1050" i="5"/>
  <c r="V1051" i="5"/>
  <c r="E1051" i="5"/>
  <c r="X1051" i="5"/>
  <c r="V1052" i="5"/>
  <c r="E1052" i="5"/>
  <c r="X1052" i="5"/>
  <c r="V1053" i="5"/>
  <c r="E1053" i="5"/>
  <c r="X1053" i="5"/>
  <c r="V1054" i="5"/>
  <c r="E1054" i="5"/>
  <c r="X1054" i="5"/>
  <c r="V1055" i="5"/>
  <c r="E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V1096" i="5"/>
  <c r="E1096" i="5"/>
  <c r="X1096" i="5"/>
  <c r="V1097" i="5"/>
  <c r="E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V1108" i="5"/>
  <c r="E1108" i="5"/>
  <c r="X1108" i="5"/>
  <c r="V1109" i="5"/>
  <c r="E1109" i="5"/>
  <c r="X1109" i="5"/>
  <c r="V1110" i="5"/>
  <c r="E1110" i="5"/>
  <c r="X1110" i="5"/>
  <c r="V1111" i="5"/>
  <c r="E1111" i="5"/>
  <c r="X1111" i="5"/>
  <c r="V1112" i="5"/>
  <c r="E1112" i="5"/>
  <c r="X1112" i="5"/>
  <c r="V1113" i="5"/>
  <c r="E1113" i="5"/>
  <c r="V1114" i="5"/>
  <c r="E1114" i="5"/>
  <c r="X1114" i="5"/>
  <c r="V1115" i="5"/>
  <c r="E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V1124" i="5"/>
  <c r="E1124" i="5"/>
  <c r="X1124" i="5"/>
  <c r="V1125" i="5"/>
  <c r="E1125" i="5"/>
  <c r="X1125" i="5"/>
  <c r="V1126" i="5"/>
  <c r="E1126" i="5"/>
  <c r="X1126" i="5"/>
  <c r="V1127" i="5"/>
  <c r="E1127" i="5"/>
  <c r="X1127" i="5"/>
  <c r="V1128" i="5"/>
  <c r="E1128" i="5"/>
  <c r="X1128" i="5"/>
  <c r="V1129" i="5"/>
  <c r="E1129" i="5"/>
  <c r="V1130" i="5"/>
  <c r="E1130" i="5"/>
  <c r="X1130" i="5"/>
  <c r="V1131" i="5"/>
  <c r="E1131" i="5"/>
  <c r="V1132" i="5"/>
  <c r="E1132" i="5"/>
  <c r="X1132" i="5"/>
  <c r="V1133" i="5"/>
  <c r="E1133" i="5"/>
  <c r="V1134" i="5"/>
  <c r="E1134" i="5"/>
  <c r="X1134" i="5"/>
  <c r="V1135" i="5"/>
  <c r="E1135" i="5"/>
  <c r="X1135" i="5"/>
  <c r="V1136" i="5"/>
  <c r="E1136" i="5"/>
  <c r="X1136" i="5"/>
  <c r="V1137" i="5"/>
  <c r="E1137" i="5"/>
  <c r="X1137"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V1154" i="5"/>
  <c r="E1154" i="5"/>
  <c r="X1154" i="5"/>
  <c r="V1155" i="5"/>
  <c r="E1155" i="5"/>
  <c r="X1155" i="5"/>
  <c r="V1156" i="5"/>
  <c r="E1156" i="5"/>
  <c r="X1156" i="5"/>
  <c r="V1157" i="5"/>
  <c r="E1157" i="5"/>
  <c r="X1157" i="5"/>
  <c r="V1158" i="5"/>
  <c r="E1158" i="5"/>
  <c r="X1158" i="5"/>
  <c r="V1159" i="5"/>
  <c r="E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8" i="5"/>
  <c r="E1238" i="5"/>
  <c r="X1238" i="5"/>
  <c r="V1239" i="5"/>
  <c r="E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X1258" i="5"/>
  <c r="V1259" i="5"/>
  <c r="E1259" i="5"/>
  <c r="X1259" i="5"/>
  <c r="V1260" i="5"/>
  <c r="E1260" i="5"/>
  <c r="X1260" i="5"/>
  <c r="V1261" i="5"/>
  <c r="E1261" i="5"/>
  <c r="X1261" i="5"/>
  <c r="V1262" i="5"/>
  <c r="E1262" i="5"/>
  <c r="X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V1290" i="5"/>
  <c r="E1290" i="5"/>
  <c r="X1290" i="5"/>
  <c r="V1291" i="5"/>
  <c r="E1291" i="5"/>
  <c r="X1291" i="5"/>
  <c r="V1292" i="5"/>
  <c r="E1292" i="5"/>
  <c r="X1292" i="5"/>
  <c r="V1293" i="5"/>
  <c r="E1293" i="5"/>
  <c r="X1293" i="5"/>
  <c r="V1294" i="5"/>
  <c r="E1294" i="5"/>
  <c r="X1294" i="5"/>
  <c r="V1295" i="5"/>
  <c r="E1295" i="5"/>
  <c r="V1296" i="5"/>
  <c r="E1296" i="5"/>
  <c r="X1296" i="5"/>
  <c r="V1297" i="5"/>
  <c r="E1297" i="5"/>
  <c r="X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X1305" i="5"/>
  <c r="V1306" i="5"/>
  <c r="E1306" i="5"/>
  <c r="X1306" i="5"/>
  <c r="V1307" i="5"/>
  <c r="E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V1340" i="5"/>
  <c r="E1340" i="5"/>
  <c r="X1340" i="5"/>
  <c r="V1341" i="5"/>
  <c r="E1341" i="5"/>
  <c r="V1342" i="5"/>
  <c r="E1342" i="5"/>
  <c r="X1342" i="5"/>
  <c r="V1343" i="5"/>
  <c r="E1343" i="5"/>
  <c r="X1343" i="5"/>
  <c r="V1344" i="5"/>
  <c r="E1344" i="5"/>
  <c r="X1344" i="5"/>
  <c r="V1345" i="5"/>
  <c r="E1345" i="5"/>
  <c r="X1345" i="5"/>
  <c r="V1346" i="5"/>
  <c r="E1346" i="5"/>
  <c r="X1346" i="5"/>
  <c r="V1347" i="5"/>
  <c r="E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6" i="5"/>
  <c r="E1366" i="5"/>
  <c r="X1366"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V1386" i="5"/>
  <c r="E1386" i="5"/>
  <c r="X1386" i="5"/>
  <c r="V1387" i="5"/>
  <c r="E1387" i="5"/>
  <c r="X1387" i="5"/>
  <c r="V1388" i="5"/>
  <c r="E1388" i="5"/>
  <c r="X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V1458" i="5"/>
  <c r="E1458" i="5"/>
  <c r="X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V1592" i="5"/>
  <c r="E1592" i="5"/>
  <c r="X1592" i="5"/>
  <c r="V1593" i="5"/>
  <c r="E1593" i="5"/>
  <c r="X1593" i="5"/>
  <c r="V1594" i="5"/>
  <c r="E1594" i="5"/>
  <c r="X1594" i="5"/>
  <c r="V1595" i="5"/>
  <c r="E1595" i="5"/>
  <c r="V1596" i="5"/>
  <c r="E1596" i="5"/>
  <c r="X1596" i="5"/>
  <c r="V1597" i="5"/>
  <c r="E1597" i="5"/>
  <c r="X1597" i="5"/>
  <c r="V1598" i="5"/>
  <c r="E1598" i="5"/>
  <c r="X1598" i="5"/>
  <c r="V1599" i="5"/>
  <c r="E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V1644" i="5"/>
  <c r="E1644" i="5"/>
  <c r="X1644" i="5"/>
  <c r="V1645" i="5"/>
  <c r="E1645" i="5"/>
  <c r="V1646" i="5"/>
  <c r="E1646" i="5"/>
  <c r="X1646" i="5"/>
  <c r="V1647" i="5"/>
  <c r="E1647" i="5"/>
  <c r="X1647" i="5"/>
  <c r="V1648" i="5"/>
  <c r="E1648" i="5"/>
  <c r="X1648" i="5"/>
  <c r="V1649" i="5"/>
  <c r="E1649" i="5"/>
  <c r="X1649" i="5"/>
  <c r="V1650" i="5"/>
  <c r="E1650" i="5"/>
  <c r="X1650" i="5"/>
  <c r="V1651" i="5"/>
  <c r="E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9" i="6"/>
  <c r="H9" i="6"/>
  <c r="D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22" i="6"/>
  <c r="B16" i="6"/>
  <c r="B15" i="6"/>
  <c r="G15" i="6"/>
  <c r="H15" i="6"/>
  <c r="B14" i="6"/>
  <c r="G14" i="6"/>
  <c r="H14" i="6"/>
  <c r="H13" i="6"/>
  <c r="B12" i="6"/>
  <c r="G12" i="6"/>
  <c r="H12" i="6"/>
  <c r="D12" i="6"/>
  <c r="B11" i="6"/>
  <c r="G11" i="6"/>
  <c r="H11" i="6"/>
  <c r="D11" i="6"/>
  <c r="G10" i="6"/>
  <c r="H10" i="6"/>
  <c r="D10" i="6"/>
  <c r="B8" i="6"/>
  <c r="G8" i="6"/>
  <c r="H8" i="6"/>
  <c r="D8" i="6"/>
  <c r="B7" i="6"/>
  <c r="G7" i="6"/>
  <c r="H7" i="6"/>
  <c r="D7" i="6"/>
  <c r="B6" i="6"/>
  <c r="G6" i="6"/>
  <c r="B5" i="6"/>
  <c r="F6" i="6"/>
  <c r="H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B26" i="4"/>
  <c r="A14" i="6"/>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B44" i="6"/>
  <c r="G44" i="6"/>
  <c r="B41" i="4"/>
  <c r="B53" i="4"/>
  <c r="A37" i="6"/>
  <c r="A3" i="2"/>
  <c r="B25" i="3"/>
  <c r="N4" i="5"/>
  <c r="A63" i="2"/>
  <c r="B29" i="3"/>
  <c r="G3" i="5"/>
  <c r="A28" i="2"/>
  <c r="B7" i="4"/>
  <c r="A13" i="2"/>
  <c r="C5" i="3"/>
  <c r="B2006" i="7"/>
  <c r="B4" i="4"/>
  <c r="A26" i="2"/>
  <c r="D25" i="4"/>
  <c r="D43" i="4"/>
  <c r="A52" i="2"/>
  <c r="C23" i="3"/>
  <c r="B28" i="4"/>
  <c r="A16" i="6"/>
  <c r="A19" i="2"/>
  <c r="C8" i="3"/>
  <c r="B17" i="4"/>
  <c r="A9" i="6"/>
  <c r="J16" i="6"/>
  <c r="J37" i="6"/>
  <c r="J63" i="6"/>
  <c r="A1" i="8"/>
  <c r="I39" i="6"/>
  <c r="I55" i="6"/>
  <c r="I68" i="6"/>
  <c r="A40" i="2"/>
  <c r="B6" i="3"/>
  <c r="B26" i="3"/>
  <c r="B20" i="4"/>
  <c r="A11" i="6"/>
  <c r="I74" i="4"/>
  <c r="A15" i="2"/>
  <c r="C6" i="3"/>
  <c r="B27" i="4"/>
  <c r="A15" i="6"/>
  <c r="J19" i="6"/>
  <c r="I30" i="6"/>
  <c r="I32" i="6"/>
  <c r="I40" i="6"/>
  <c r="J55" i="6"/>
  <c r="I57" i="6"/>
  <c r="J68" i="6"/>
  <c r="A6" i="2"/>
  <c r="A31" i="2"/>
  <c r="B18" i="3"/>
  <c r="A24" i="2"/>
  <c r="A58" i="2"/>
  <c r="C10" i="3"/>
  <c r="C26" i="3"/>
  <c r="B21" i="4"/>
  <c r="L4" i="5"/>
  <c r="A16" i="2"/>
  <c r="A33" i="2"/>
  <c r="A51" i="2"/>
  <c r="A68" i="2"/>
  <c r="B7" i="3"/>
  <c r="B15" i="3"/>
  <c r="B23" i="3"/>
  <c r="B31" i="3"/>
  <c r="B14" i="4"/>
  <c r="A91" i="4"/>
  <c r="M4" i="5"/>
  <c r="J20" i="6"/>
  <c r="J29" i="6"/>
  <c r="J31" i="6"/>
  <c r="J40" i="6"/>
  <c r="I49" i="6"/>
  <c r="I58" i="6"/>
  <c r="A1" i="7"/>
  <c r="C3" i="6"/>
  <c r="I5" i="6"/>
  <c r="I22" i="6"/>
  <c r="J41" i="6"/>
  <c r="J49" i="6"/>
  <c r="J58" i="6"/>
  <c r="L68" i="6"/>
  <c r="G4" i="8"/>
  <c r="A10" i="2"/>
  <c r="A27" i="2"/>
  <c r="A44" i="2"/>
  <c r="A61" i="2"/>
  <c r="B4" i="3"/>
  <c r="B12" i="3"/>
  <c r="B20" i="3"/>
  <c r="B28" i="3"/>
  <c r="B8" i="4"/>
  <c r="A4" i="6"/>
  <c r="B16" i="4"/>
  <c r="A8" i="6"/>
  <c r="B47" i="4"/>
  <c r="A32" i="6"/>
  <c r="B3" i="5"/>
  <c r="O4" i="5"/>
  <c r="D3" i="6"/>
  <c r="I6" i="6"/>
  <c r="I8" i="6"/>
  <c r="I10" i="6"/>
  <c r="I12" i="6"/>
  <c r="J34" i="6"/>
  <c r="J42" i="6"/>
  <c r="I51" i="6"/>
  <c r="J59" i="6"/>
  <c r="I60" i="6"/>
  <c r="C5" i="7"/>
  <c r="D1" i="6"/>
  <c r="J6" i="6"/>
  <c r="J7" i="6"/>
  <c r="J8" i="6"/>
  <c r="J9" i="6"/>
  <c r="J10" i="6"/>
  <c r="J11" i="6"/>
  <c r="J12" i="6"/>
  <c r="I24" i="6"/>
  <c r="J35" i="6"/>
  <c r="I36" i="6"/>
  <c r="I44" i="6"/>
  <c r="J51" i="6"/>
  <c r="I52" i="6"/>
  <c r="J60" i="6"/>
  <c r="I62" i="6"/>
  <c r="I65" i="6"/>
  <c r="D5" i="7"/>
  <c r="B10" i="4"/>
  <c r="A6" i="6"/>
  <c r="B18" i="4"/>
  <c r="A10" i="6"/>
  <c r="G25" i="4"/>
  <c r="G61" i="4"/>
  <c r="B44" i="4"/>
  <c r="A29"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63" i="5"/>
  <c r="S598" i="5"/>
  <c r="X165" i="5"/>
  <c r="X323" i="5"/>
  <c r="X555" i="5"/>
  <c r="X21" i="5"/>
  <c r="X387" i="5"/>
  <c r="S532" i="5"/>
  <c r="S356" i="5"/>
  <c r="X233" i="5"/>
  <c r="X241" i="5"/>
  <c r="X353" i="5"/>
  <c r="S343" i="5"/>
  <c r="X331" i="5"/>
  <c r="X451" i="5"/>
  <c r="X325" i="5"/>
  <c r="X369" i="5"/>
  <c r="S315" i="5"/>
  <c r="X311" i="5"/>
  <c r="X317" i="5"/>
  <c r="X357" i="5"/>
  <c r="S357" i="5"/>
  <c r="X383" i="5"/>
  <c r="S383" i="5"/>
  <c r="X313" i="5"/>
  <c r="X345" i="5"/>
  <c r="X321" i="5"/>
  <c r="X309"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c r="B31" i="6"/>
  <c r="G31" i="6"/>
  <c r="H31" i="6"/>
  <c r="D31" i="6"/>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B39" i="6"/>
  <c r="G39" i="6"/>
  <c r="F24" i="6"/>
  <c r="B49" i="6"/>
  <c r="G49" i="6"/>
  <c r="B34" i="6"/>
  <c r="G34" i="6"/>
  <c r="B29" i="6"/>
  <c r="G29" i="6"/>
  <c r="B24" i="6"/>
  <c r="G24" i="6"/>
  <c r="G19" i="6"/>
  <c r="H19" i="6"/>
  <c r="D1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H26" i="6"/>
  <c r="D26" i="6"/>
  <c r="G21" i="6"/>
  <c r="H21" i="6"/>
  <c r="B36" i="6"/>
  <c r="G36" i="6"/>
  <c r="H2439" i="5"/>
  <c r="F2439" i="5"/>
  <c r="X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H46" i="6"/>
  <c r="D46" i="6"/>
  <c r="F41" i="6"/>
  <c r="H41" i="6"/>
  <c r="D41" i="6"/>
  <c r="F36" i="6"/>
  <c r="H36" i="6"/>
  <c r="D36" i="6"/>
  <c r="F51" i="6"/>
  <c r="H51" i="6"/>
  <c r="D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X647" i="5"/>
  <c r="R647" i="5"/>
  <c r="J647" i="5"/>
  <c r="I647" i="5"/>
  <c r="H647" i="5"/>
  <c r="F647"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9" i="6"/>
  <c r="H39" i="6"/>
  <c r="D39"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597" i="5"/>
  <c r="S597" i="5"/>
  <c r="X505" i="5"/>
  <c r="X599" i="5"/>
  <c r="S599" i="5"/>
  <c r="X465" i="5"/>
  <c r="X493" i="5"/>
  <c r="X611" i="5"/>
  <c r="S611" i="5"/>
  <c r="X577" i="5"/>
  <c r="X601" i="5"/>
  <c r="S601" i="5"/>
  <c r="X521" i="5"/>
  <c r="X467" i="5"/>
  <c r="X427" i="5"/>
  <c r="X287" i="5"/>
  <c r="X407" i="5"/>
  <c r="X375" i="5"/>
  <c r="X567" i="5"/>
  <c r="X151" i="5"/>
  <c r="X91" i="5"/>
  <c r="X281" i="5"/>
  <c r="X103" i="5"/>
  <c r="X339" i="5"/>
  <c r="X565" i="5"/>
  <c r="X359" i="5"/>
  <c r="X517" i="5"/>
  <c r="X591" i="5"/>
  <c r="X595" i="5"/>
  <c r="X411" i="5"/>
  <c r="X439" i="5"/>
  <c r="S600" i="5"/>
  <c r="X447" i="5"/>
  <c r="X251" i="5"/>
  <c r="X365" i="5"/>
  <c r="X423" i="5"/>
  <c r="X191" i="5"/>
  <c r="X243" i="5"/>
  <c r="X403" i="5"/>
  <c r="X481" i="5"/>
  <c r="X569" i="5"/>
  <c r="X553" i="5"/>
  <c r="S382" i="5"/>
  <c r="X367" i="5"/>
  <c r="X525" i="5"/>
  <c r="X475" i="5"/>
  <c r="X537" i="5"/>
  <c r="X469" i="5"/>
  <c r="X529" i="5"/>
  <c r="X431" i="5"/>
  <c r="X305" i="5"/>
  <c r="X277" i="5"/>
  <c r="X297" i="5"/>
  <c r="X207" i="5"/>
  <c r="X395" i="5"/>
  <c r="X115" i="5"/>
  <c r="X533" i="5"/>
  <c r="S533" i="5"/>
  <c r="X485" i="5"/>
  <c r="X513" i="5"/>
  <c r="X609" i="5"/>
  <c r="X561" i="5"/>
  <c r="X545" i="5"/>
  <c r="X575" i="5"/>
  <c r="X355" i="5"/>
  <c r="S355" i="5"/>
  <c r="X541" i="5"/>
  <c r="X391" i="5"/>
  <c r="S602" i="5"/>
  <c r="X573" i="5"/>
  <c r="X587" i="5"/>
  <c r="X497" i="5"/>
  <c r="X549" i="5"/>
  <c r="X603" i="5"/>
  <c r="S603" i="5"/>
  <c r="X477" i="5"/>
  <c r="X605" i="5"/>
  <c r="S605" i="5"/>
  <c r="X279" i="5"/>
  <c r="X163" i="5"/>
  <c r="X443" i="5"/>
  <c r="X189" i="5"/>
  <c r="X571" i="5"/>
  <c r="X581" i="5"/>
  <c r="X607" i="5"/>
  <c r="S607" i="5"/>
  <c r="X489" i="5"/>
  <c r="X579" i="5"/>
  <c r="X557" i="5"/>
  <c r="X501" i="5"/>
  <c r="X473" i="5"/>
  <c r="X509" i="5"/>
  <c r="X303" i="5"/>
  <c r="X211" i="5"/>
  <c r="X435" i="5"/>
  <c r="X43" i="5"/>
  <c r="X215" i="5"/>
  <c r="X201" i="5"/>
  <c r="X87" i="5"/>
  <c r="S314" i="5"/>
  <c r="X463" i="5"/>
  <c r="X593" i="5"/>
  <c r="X585" i="5"/>
  <c r="X583" i="5"/>
  <c r="X419" i="5"/>
  <c r="X261" i="5"/>
  <c r="X415" i="5"/>
  <c r="X293" i="5"/>
  <c r="X239" i="5"/>
  <c r="X71" i="5"/>
  <c r="X265" i="5"/>
  <c r="AB12" i="5"/>
  <c r="AB9" i="5"/>
  <c r="AB14" i="5"/>
  <c r="AB17" i="5"/>
  <c r="AB16" i="5"/>
  <c r="AB8" i="5"/>
  <c r="AB13" i="5"/>
  <c r="AB15" i="5"/>
  <c r="AB11" i="5"/>
  <c r="AB7"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7" i="5"/>
  <c r="R7" i="5"/>
  <c r="I7" i="5"/>
  <c r="H17" i="5"/>
  <c r="I17" i="5"/>
  <c r="J17" i="5"/>
  <c r="R17" i="5"/>
  <c r="F17" i="5"/>
  <c r="G65" i="6"/>
  <c r="R12" i="5"/>
  <c r="H9" i="5"/>
  <c r="J9" i="5"/>
  <c r="I9" i="5"/>
  <c r="R9" i="5"/>
  <c r="R8" i="5"/>
  <c r="H8" i="5"/>
  <c r="I8" i="5"/>
  <c r="H15" i="5"/>
  <c r="J15" i="5"/>
  <c r="I15" i="5"/>
  <c r="F15" i="5"/>
  <c r="R15" i="5"/>
  <c r="R11" i="5"/>
  <c r="I14" i="5"/>
  <c r="R14" i="5"/>
  <c r="J14" i="5"/>
  <c r="H14" i="5"/>
  <c r="F14" i="5"/>
  <c r="X13" i="5"/>
  <c r="X9" i="5"/>
  <c r="X17" i="5"/>
  <c r="X11" i="5"/>
  <c r="X15" i="5"/>
  <c r="S17" i="5"/>
  <c r="S16" i="5"/>
  <c r="S15" i="5"/>
  <c r="S13" i="5"/>
  <c r="S14" i="5"/>
  <c r="S12" i="5"/>
  <c r="S11" i="5"/>
  <c r="S9" i="5"/>
  <c r="S7" i="5"/>
  <c r="G64" i="6" a="1"/>
  <c r="S5" i="5"/>
  <c r="S6" i="5"/>
  <c r="S8" i="5"/>
  <c r="G68" i="6"/>
  <c r="G67" i="6"/>
  <c r="H67" i="6"/>
  <c r="D67" i="6"/>
  <c r="G66" i="6"/>
  <c r="D31" i="4"/>
  <c r="D17" i="6"/>
  <c r="B37" i="6"/>
  <c r="G37" i="6"/>
  <c r="B47" i="6"/>
  <c r="G47" i="6"/>
  <c r="B27" i="6"/>
  <c r="G27" i="6"/>
  <c r="G22" i="6"/>
  <c r="H22" i="6"/>
  <c r="D22" i="6"/>
  <c r="F27" i="6"/>
  <c r="B32" i="6"/>
  <c r="G32" i="6"/>
  <c r="B52" i="6"/>
  <c r="G52" i="6"/>
  <c r="B42" i="6"/>
  <c r="G42" i="6"/>
  <c r="K67" i="6"/>
  <c r="D16" i="6"/>
  <c r="C16" i="6"/>
  <c r="C51" i="6"/>
  <c r="C36" i="6"/>
  <c r="D15" i="6"/>
  <c r="B31" i="4"/>
  <c r="A18" i="6"/>
  <c r="B77" i="4"/>
  <c r="A55" i="6"/>
  <c r="B49" i="4"/>
  <c r="A33" i="6"/>
  <c r="B55" i="4"/>
  <c r="A38" i="6"/>
  <c r="B75" i="4"/>
  <c r="A54" i="6"/>
  <c r="B61" i="4"/>
  <c r="A43" i="6"/>
  <c r="B85" i="4"/>
  <c r="A60" i="6"/>
  <c r="B67" i="4"/>
  <c r="A48" i="6"/>
  <c r="B20" i="6"/>
  <c r="F20" i="6"/>
  <c r="H29" i="6"/>
  <c r="K65" i="6"/>
  <c r="D14" i="6"/>
  <c r="F49" i="6"/>
  <c r="H49" i="6"/>
  <c r="D49" i="6"/>
  <c r="F34" i="6"/>
  <c r="H34" i="6"/>
  <c r="D34" i="6"/>
  <c r="C49" i="6"/>
  <c r="F65" i="6"/>
  <c r="C44" i="6"/>
  <c r="H24" i="6"/>
  <c r="D24" i="6"/>
  <c r="C12" i="6"/>
  <c r="B32" i="4"/>
  <c r="A19" i="6"/>
  <c r="C10" i="6"/>
  <c r="B71" i="4"/>
  <c r="A52" i="6"/>
  <c r="B65" i="4"/>
  <c r="A47" i="6"/>
  <c r="A27" i="6"/>
  <c r="B34" i="4"/>
  <c r="A21" i="6"/>
  <c r="C8" i="6"/>
  <c r="G43" i="4"/>
  <c r="D6" i="6"/>
  <c r="C6" i="6"/>
  <c r="B33" i="4"/>
  <c r="A20" i="6"/>
  <c r="G55" i="4"/>
  <c r="G5" i="6"/>
  <c r="H5" i="6"/>
  <c r="D5" i="6"/>
  <c r="B59" i="4"/>
  <c r="A42" i="6"/>
  <c r="D61" i="4"/>
  <c r="D67" i="4"/>
  <c r="D74" i="4"/>
  <c r="D49" i="4"/>
  <c r="D37" i="4"/>
  <c r="D55" i="4"/>
  <c r="J50" i="6"/>
  <c r="J22" i="6"/>
  <c r="C22" i="6"/>
  <c r="I9" i="6"/>
  <c r="C9" i="6"/>
  <c r="J5" i="6"/>
  <c r="C5" i="6"/>
  <c r="A1" i="6"/>
  <c r="B81" i="4"/>
  <c r="A58" i="6"/>
  <c r="B25" i="4"/>
  <c r="A13" i="6"/>
  <c r="B32" i="3"/>
  <c r="B16" i="3"/>
  <c r="A71" i="2"/>
  <c r="A35" i="2"/>
  <c r="A1" i="2"/>
  <c r="I59" i="6"/>
  <c r="I42" i="6"/>
  <c r="J21" i="6"/>
  <c r="D4" i="8"/>
  <c r="J57" i="6"/>
  <c r="J32" i="6"/>
  <c r="I21" i="6"/>
  <c r="B2" i="5"/>
  <c r="B46" i="4"/>
  <c r="A31" i="6"/>
  <c r="B6" i="4"/>
  <c r="B19" i="3"/>
  <c r="B3" i="3"/>
  <c r="A42" i="2"/>
  <c r="A8" i="2"/>
  <c r="B38" i="4"/>
  <c r="C18" i="3"/>
  <c r="A41" i="2"/>
  <c r="A57" i="2"/>
  <c r="B4" i="8"/>
  <c r="J56" i="6"/>
  <c r="J39" i="6"/>
  <c r="C39" i="6"/>
  <c r="I29" i="6"/>
  <c r="A3" i="6"/>
  <c r="C30" i="3"/>
  <c r="A66" i="2"/>
  <c r="K4" i="5"/>
  <c r="B12" i="4"/>
  <c r="B22" i="3"/>
  <c r="B2" i="3"/>
  <c r="A23" i="2"/>
  <c r="J67" i="6"/>
  <c r="J54" i="6"/>
  <c r="I27" i="6"/>
  <c r="I67" i="6"/>
  <c r="I54" i="6"/>
  <c r="I26" i="6"/>
  <c r="J15" i="6"/>
  <c r="C15" i="6"/>
  <c r="D2" i="4"/>
  <c r="A72" i="2"/>
  <c r="A2" i="2"/>
  <c r="C15" i="3"/>
  <c r="A34" i="2"/>
  <c r="C27" i="3"/>
  <c r="A9" i="2"/>
  <c r="C9" i="3"/>
  <c r="C17" i="3"/>
  <c r="B4" i="5"/>
  <c r="C29" i="3"/>
  <c r="A64" i="2"/>
  <c r="J2" i="5"/>
  <c r="C28" i="3"/>
  <c r="A11" i="2"/>
  <c r="B39" i="4"/>
  <c r="B21" i="3"/>
  <c r="A46" i="2"/>
  <c r="C4" i="3"/>
  <c r="C19" i="3"/>
  <c r="C25" i="3"/>
  <c r="B29" i="4"/>
  <c r="B9" i="3"/>
  <c r="J4" i="5"/>
  <c r="D4" i="5"/>
  <c r="J27" i="6"/>
  <c r="C22" i="3"/>
  <c r="A50" i="2"/>
  <c r="B45" i="4"/>
  <c r="A30" i="6"/>
  <c r="I4" i="4"/>
  <c r="B14" i="3"/>
  <c r="A65" i="2"/>
  <c r="A4" i="8"/>
  <c r="L65" i="6"/>
  <c r="I47" i="6"/>
  <c r="J26" i="6"/>
  <c r="J66" i="6"/>
  <c r="I46" i="6"/>
  <c r="J25" i="6"/>
  <c r="J14" i="6"/>
  <c r="C14" i="6"/>
  <c r="C24" i="3"/>
  <c r="A54" i="2"/>
  <c r="F4" i="5"/>
  <c r="B15" i="4"/>
  <c r="A7" i="6"/>
  <c r="C7" i="3"/>
  <c r="A17" i="2"/>
  <c r="C11" i="3"/>
  <c r="B79" i="4"/>
  <c r="A57" i="6"/>
  <c r="A56" i="2"/>
  <c r="A39" i="2"/>
  <c r="B73" i="4"/>
  <c r="C21" i="3"/>
  <c r="A48" i="2"/>
  <c r="C12" i="3"/>
  <c r="H74" i="4"/>
  <c r="B13" i="3"/>
  <c r="A29" i="2"/>
  <c r="A45" i="2"/>
  <c r="C3" i="3"/>
  <c r="A75" i="2"/>
  <c r="B17" i="3"/>
  <c r="A73" i="2"/>
  <c r="A38" i="2"/>
  <c r="Q4" i="5"/>
  <c r="C4" i="5"/>
  <c r="G69" i="6" a="1"/>
  <c r="G69" i="6"/>
  <c r="I35" i="6"/>
  <c r="I11" i="6"/>
  <c r="C11" i="6"/>
  <c r="I7" i="6"/>
  <c r="C7" i="6"/>
  <c r="J4" i="6"/>
  <c r="I4" i="6"/>
  <c r="C4" i="6"/>
  <c r="G4" i="5"/>
  <c r="B74" i="4"/>
  <c r="A53" i="6"/>
  <c r="B37" i="4"/>
  <c r="A23" i="6"/>
  <c r="B24" i="3"/>
  <c r="B8" i="3"/>
  <c r="A53" i="2"/>
  <c r="A18" i="2"/>
  <c r="B5" i="7"/>
  <c r="I50" i="6"/>
  <c r="I34" i="6"/>
  <c r="C34" i="6"/>
  <c r="L67" i="6"/>
  <c r="I41" i="6"/>
  <c r="C41" i="6"/>
  <c r="J30" i="6"/>
  <c r="B3" i="6"/>
  <c r="B22" i="4"/>
  <c r="A12" i="6"/>
  <c r="B27" i="3"/>
  <c r="B11" i="3"/>
  <c r="A59" i="2"/>
  <c r="A25" i="2"/>
  <c r="B13" i="4"/>
  <c r="C2" i="3"/>
  <c r="A7" i="2"/>
  <c r="A14" i="2"/>
  <c r="L66" i="6"/>
  <c r="J47" i="6"/>
  <c r="I31" i="6"/>
  <c r="C31" i="6"/>
  <c r="I20" i="6"/>
  <c r="B43" i="4"/>
  <c r="A28" i="6"/>
  <c r="C14" i="3"/>
  <c r="A32" i="2"/>
  <c r="B89" i="4"/>
  <c r="A63" i="6"/>
  <c r="B30" i="3"/>
  <c r="B10" i="3"/>
  <c r="A49" i="2"/>
  <c r="I69" i="6"/>
  <c r="I56" i="6"/>
  <c r="J46" i="6"/>
  <c r="I19" i="6"/>
  <c r="C19" i="6"/>
  <c r="J64" i="6"/>
  <c r="J45" i="6"/>
  <c r="J17" i="6"/>
  <c r="C17" i="6"/>
  <c r="H4" i="5"/>
  <c r="C16" i="3"/>
  <c r="A37" i="2"/>
  <c r="B40" i="4"/>
  <c r="C31" i="3"/>
  <c r="A70" i="2"/>
  <c r="B83" i="4"/>
  <c r="A59" i="6"/>
  <c r="A60" i="2"/>
  <c r="B24" i="4"/>
  <c r="A4" i="2"/>
  <c r="A21" i="2"/>
  <c r="C13" i="3"/>
  <c r="A30" i="2"/>
  <c r="B87" i="4"/>
  <c r="A62" i="6"/>
  <c r="A62" i="2"/>
  <c r="B19" i="4"/>
  <c r="B9" i="4"/>
  <c r="A5" i="6"/>
  <c r="B5" i="3"/>
  <c r="A12" i="2"/>
  <c r="P4" i="5"/>
  <c r="A43" i="2"/>
  <c r="C20" i="3"/>
  <c r="A20" i="2"/>
  <c r="A55" i="2"/>
  <c r="G64" i="6"/>
  <c r="G74" i="4"/>
  <c r="G49" i="4"/>
  <c r="G67" i="4"/>
  <c r="G31" i="4"/>
  <c r="G37" i="4"/>
  <c r="T12" i="5"/>
  <c r="T11" i="5"/>
  <c r="T8" i="5"/>
  <c r="T5" i="5"/>
  <c r="T9" i="5"/>
  <c r="T7" i="5"/>
  <c r="T6" i="5"/>
  <c r="C46" i="6"/>
  <c r="C26" i="6"/>
  <c r="F42" i="6"/>
  <c r="H42" i="6"/>
  <c r="F68" i="6"/>
  <c r="H68" i="6"/>
  <c r="F32" i="6"/>
  <c r="H32" i="6"/>
  <c r="D32" i="6"/>
  <c r="H27" i="6"/>
  <c r="D27" i="6"/>
  <c r="F47" i="6"/>
  <c r="H47" i="6"/>
  <c r="D47" i="6"/>
  <c r="F52" i="6"/>
  <c r="H52" i="6"/>
  <c r="F37" i="6"/>
  <c r="H37" i="6"/>
  <c r="C47" i="6"/>
  <c r="C27" i="6"/>
  <c r="K68" i="6"/>
  <c r="C67" i="6"/>
  <c r="C21" i="6"/>
  <c r="B40" i="6"/>
  <c r="G40" i="6"/>
  <c r="B25" i="6"/>
  <c r="G25" i="6"/>
  <c r="G20" i="6"/>
  <c r="H20" i="6"/>
  <c r="B50" i="6"/>
  <c r="G50" i="6"/>
  <c r="B35" i="6"/>
  <c r="G35" i="6"/>
  <c r="F25" i="6"/>
  <c r="B30" i="6"/>
  <c r="G30" i="6"/>
  <c r="B45" i="6"/>
  <c r="G45" i="6"/>
  <c r="C24" i="6"/>
  <c r="B2" i="6"/>
  <c r="H65" i="6"/>
  <c r="C2" i="6"/>
  <c r="C29" i="6"/>
  <c r="D29" i="6"/>
  <c r="F69" i="6"/>
  <c r="H69" i="6"/>
  <c r="B57" i="4"/>
  <c r="A40" i="6"/>
  <c r="B63" i="4"/>
  <c r="A45" i="6"/>
  <c r="B51" i="4"/>
  <c r="A35" i="6"/>
  <c r="A25" i="6"/>
  <c r="B69" i="4"/>
  <c r="A50" i="6"/>
  <c r="B70" i="4"/>
  <c r="A51" i="6"/>
  <c r="B52" i="4"/>
  <c r="A36" i="6"/>
  <c r="B64" i="4"/>
  <c r="A46" i="6"/>
  <c r="A26" i="6"/>
  <c r="B58" i="4"/>
  <c r="A41" i="6"/>
  <c r="A17" i="6"/>
  <c r="B35" i="4"/>
  <c r="A22" i="6"/>
  <c r="B56" i="4"/>
  <c r="A39" i="6"/>
  <c r="B68" i="4"/>
  <c r="A49" i="6"/>
  <c r="B62" i="4"/>
  <c r="A44" i="6"/>
  <c r="B50" i="4"/>
  <c r="A34" i="6"/>
  <c r="A24" i="6"/>
  <c r="H64" i="6"/>
  <c r="B64" i="6"/>
  <c r="D37" i="6"/>
  <c r="C37" i="6"/>
  <c r="D52" i="6"/>
  <c r="C52" i="6"/>
  <c r="C68" i="6"/>
  <c r="D68" i="6"/>
  <c r="D42" i="6"/>
  <c r="C42" i="6"/>
  <c r="C32" i="6"/>
  <c r="F45" i="6"/>
  <c r="H45" i="6"/>
  <c r="F50" i="6"/>
  <c r="H50" i="6"/>
  <c r="H25" i="6"/>
  <c r="F35" i="6"/>
  <c r="H35" i="6"/>
  <c r="F40" i="6"/>
  <c r="H40" i="6"/>
  <c r="F66" i="6"/>
  <c r="H66" i="6"/>
  <c r="F30" i="6"/>
  <c r="H30" i="6"/>
  <c r="F54" i="6"/>
  <c r="D20" i="6"/>
  <c r="K66" i="6"/>
  <c r="C20" i="6"/>
  <c r="D65" i="6"/>
  <c r="C65" i="6"/>
  <c r="C69" i="6"/>
  <c r="C64" i="6"/>
  <c r="D64" i="6"/>
  <c r="D30" i="6"/>
  <c r="C30" i="6"/>
  <c r="D25" i="6"/>
  <c r="C25" i="6"/>
  <c r="D66" i="6"/>
  <c r="C66" i="6"/>
  <c r="D50" i="6"/>
  <c r="C50" i="6"/>
  <c r="D45" i="6"/>
  <c r="C45" i="6"/>
  <c r="F60" i="6"/>
  <c r="H60" i="6"/>
  <c r="F63" i="6"/>
  <c r="H63" i="6"/>
  <c r="F59" i="6"/>
  <c r="H59" i="6"/>
  <c r="F55" i="6"/>
  <c r="F57" i="6"/>
  <c r="H57" i="6"/>
  <c r="H54" i="6"/>
  <c r="F62" i="6"/>
  <c r="H62" i="6"/>
  <c r="F58" i="6"/>
  <c r="H58" i="6"/>
  <c r="D40" i="6"/>
  <c r="C40" i="6"/>
  <c r="D35" i="6"/>
  <c r="C35" i="6"/>
  <c r="D54" i="6"/>
  <c r="C54" i="6"/>
  <c r="D57" i="6"/>
  <c r="C57" i="6"/>
  <c r="F56" i="6"/>
  <c r="H56" i="6"/>
  <c r="H55" i="6"/>
  <c r="C62" i="6"/>
  <c r="D62" i="6"/>
  <c r="D59" i="6"/>
  <c r="C59" i="6"/>
  <c r="D58" i="6"/>
  <c r="C58" i="6"/>
  <c r="D63" i="6"/>
  <c r="C63" i="6"/>
  <c r="D60" i="6"/>
  <c r="C60" i="6"/>
  <c r="D55" i="6"/>
  <c r="C55" i="6"/>
  <c r="H70" i="6"/>
  <c r="D2"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<sst xmlns="http://schemas.openxmlformats.org/spreadsheetml/2006/main" count="22376" uniqueCount="15831">
  <si>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</si>
  <si>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</si>
  <si>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</si>
  <si>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</si>
  <si>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</si>
  <si>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</si>
  <si>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</si>
  <si>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</si>
  <si>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</si>
  <si>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</si>
  <si>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</si>
  <si>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</si>
  <si>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</si>
  <si>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</si>
  <si>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</si>
  <si>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</si>
  <si>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</si>
  <si>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</si>
  <si>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</si>
  <si>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</si>
  <si>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</si>
  <si>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</si>
  <si>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</si>
  <si>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</si>
  <si>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</si>
  <si>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</si>
  <si>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</si>
  <si>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</si>
  <si>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</si>
  <si>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</si>
  <si>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</si>
  <si>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</si>
  <si>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</si>
  <si>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</si>
  <si>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</si>
  <si>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</si>
  <si>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</si>
  <si>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</si>
  <si>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</si>
  <si>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</si>
  <si>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</si>
  <si>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</si>
  <si>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</si>
  <si>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</si>
  <si>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</si>
  <si>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</si>
  <si>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</si>
  <si>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</si>
  <si>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</si>
  <si>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</si>
  <si>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</si>
  <si>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</si>
  <si>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</si>
  <si>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</si>
  <si>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</si>
  <si>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</si>
  <si>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</si>
  <si>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</si>
  <si>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</si>
  <si>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</si>
  <si>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</si>
  <si>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</si>
  <si>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</si>
  <si>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</si>
  <si>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</si>
  <si>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</si>
  <si>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</si>
  <si>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</si>
  <si>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</si>
  <si>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</si>
  <si>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</si>
  <si>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</si>
  <si>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</si>
  <si>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</si>
  <si>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</si>
  <si>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</si>
  <si>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</si>
  <si>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</si>
  <si>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</si>
  <si>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</si>
  <si>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</si>
  <si>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</si>
  <si>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</si>
  <si>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</si>
  <si>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</si>
  <si>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</si>
  <si>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</si>
  <si>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</si>
  <si>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</si>
  <si>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</si>
  <si>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</si>
  <si>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</si>
  <si>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</si>
  <si>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</si>
  <si>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</si>
  <si>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</si>
  <si>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</si>
  <si>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</si>
  <si>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</si>
  <si>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</si>
  <si>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</si>
  <si>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</si>
  <si>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</si>
  <si>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</si>
  <si>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</si>
  <si>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</si>
  <si>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</si>
  <si>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</si>
  <si>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</si>
  <si>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</si>
  <si>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</si>
  <si>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</si>
  <si>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</si>
  <si>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</si>
  <si>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</si>
  <si>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</si>
  <si>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</si>
  <si>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</si>
  <si>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</si>
  <si>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</si>
  <si>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</si>
  <si>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</si>
  <si>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</si>
  <si>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</si>
  <si>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</si>
  <si>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</si>
  <si>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</si>
  <si>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</si>
  <si>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</si>
  <si>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</si>
  <si>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</si>
  <si>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</si>
  <si>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</si>
  <si>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</si>
  <si>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</si>
  <si>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</si>
  <si>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</si>
  <si>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</si>
  <si>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</si>
  <si>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</si>
  <si>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</si>
  <si>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</si>
  <si>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</si>
  <si>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</si>
  <si>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</si>
  <si>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</si>
  <si>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</si>
  <si>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</si>
  <si>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</si>
  <si>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</si>
  <si>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</si>
  <si>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</si>
  <si>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</si>
  <si>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</si>
  <si>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</si>
  <si>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</si>
  <si>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</si>
  <si>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</si>
  <si>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</si>
  <si>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</si>
  <si>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</si>
  <si>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</si>
  <si>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</si>
  <si>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</si>
  <si>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</si>
  <si>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</si>
  <si>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</si>
  <si>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</si>
  <si>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</si>
  <si>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</si>
  <si>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</si>
  <si>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</si>
  <si>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</si>
  <si>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</si>
  <si>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</si>
  <si>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</si>
  <si>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</si>
  <si>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</si>
  <si>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</si>
  <si>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</si>
  <si>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</si>
  <si>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</si>
  <si>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</si>
  <si>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</si>
  <si>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</si>
  <si>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</si>
  <si>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</si>
  <si>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</si>
  <si>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</si>
  <si>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</si>
  <si>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</si>
  <si>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</si>
  <si>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</si>
  <si>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</si>
  <si>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</si>
  <si>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</si>
  <si>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</si>
  <si>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</si>
  <si>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</si>
  <si>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</si>
  <si>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</si>
  <si>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</si>
  <si>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</si>
  <si>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</si>
  <si>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</si>
  <si>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</si>
  <si>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</si>
  <si>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</si>
  <si>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</si>
  <si>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</si>
  <si>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</si>
  <si>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</si>
  <si>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</si>
  <si>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</si>
  <si>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</si>
  <si>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</si>
  <si>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</si>
  <si>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</si>
  <si>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</si>
  <si>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</si>
  <si>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</si>
  <si>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</si>
  <si>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</si>
  <si>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</si>
  <si>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</si>
  <si>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</si>
  <si>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</si>
  <si>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</si>
  <si>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</si>
  <si>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</si>
  <si>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</si>
  <si>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</si>
  <si>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</si>
  <si>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</si>
  <si>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</si>
  <si>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</si>
  <si>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</si>
  <si>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</si>
  <si>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</si>
  <si>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</si>
  <si>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</si>
  <si>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</si>
  <si>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</si>
  <si>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</si>
  <si>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</si>
  <si>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</si>
  <si>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</si>
  <si>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</si>
  <si>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</si>
  <si>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</si>
  <si>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</si>
  <si>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</si>
  <si>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</si>
  <si>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</si>
  <si>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</si>
  <si>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</si>
  <si>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</si>
  <si>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</si>
  <si>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</si>
  <si>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</si>
  <si>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</si>
  <si>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</si>
  <si>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</si>
  <si>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</si>
  <si>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</si>
  <si>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</si>
  <si>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</si>
  <si>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</si>
  <si>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</si>
  <si>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</si>
  <si>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</si>
  <si>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</si>
  <si>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</si>
  <si>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</si>
  <si>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</si>
  <si>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</si>
  <si>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</si>
  <si>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</si>
  <si>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</si>
  <si>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</si>
  <si>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</si>
  <si>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</si>
  <si>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</si>
  <si>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</si>
  <si>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</si>
  <si>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</si>
  <si>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</si>
  <si>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</si>
  <si>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</si>
  <si>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</si>
  <si>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</si>
  <si>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</si>
  <si>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</si>
  <si>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</si>
  <si>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</si>
  <si>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</si>
  <si>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</si>
  <si>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</si>
  <si>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</si>
  <si>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</si>
  <si>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</si>
  <si>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</si>
  <si>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</si>
  <si>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</si>
  <si>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</si>
  <si>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</si>
  <si>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</si>
  <si>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</si>
  <si>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</si>
  <si>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</si>
  <si>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</si>
  <si>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</si>
  <si>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</si>
  <si>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</si>
  <si>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</si>
  <si>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</si>
  <si>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</si>
  <si>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</si>
  <si>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</si>
  <si>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</si>
  <si>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</si>
  <si>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</si>
  <si>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</si>
  <si>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</si>
  <si>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</si>
  <si>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</si>
  <si>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</si>
  <si>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</si>
  <si>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</si>
  <si>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</si>
  <si>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</si>
  <si>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</si>
  <si>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</si>
  <si>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</si>
  <si>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</si>
  <si>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</si>
  <si>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</si>
  <si>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</si>
  <si>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</si>
  <si>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</si>
  <si>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</si>
  <si>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</si>
  <si>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</si>
  <si>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</si>
  <si>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</si>
  <si>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</si>
  <si>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</si>
  <si>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</si>
  <si>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</si>
  <si>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</si>
  <si>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</si>
  <si>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</si>
  <si>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</si>
  <si>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</si>
  <si>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</si>
  <si>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</si>
  <si>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</si>
  <si>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</si>
  <si>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</si>
  <si>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</si>
  <si>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</si>
  <si>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</si>
  <si>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</si>
  <si>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</si>
  <si>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</si>
  <si>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</si>
  <si>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</si>
  <si>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</si>
  <si>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</si>
  <si>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</si>
  <si>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</si>
  <si>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</si>
  <si>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</si>
  <si>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</si>
  <si>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</si>
  <si>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</si>
  <si>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</si>
  <si>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</si>
  <si>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</si>
  <si>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</si>
  <si>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</si>
  <si>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</si>
  <si>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</si>
  <si>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</si>
  <si>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</si>
  <si>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</si>
  <si>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</si>
  <si>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</si>
  <si>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</si>
  <si>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</si>
  <si>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</si>
  <si>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</si>
  <si>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</si>
  <si>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</si>
  <si>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</si>
  <si>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</si>
  <si>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</si>
  <si>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</si>
  <si>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</si>
  <si>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</si>
  <si>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</si>
  <si>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</si>
  <si>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</si>
  <si>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</si>
  <si>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</si>
  <si>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</si>
  <si>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</si>
  <si>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</si>
  <si>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</si>
  <si>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</si>
  <si>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</si>
  <si>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</si>
  <si>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</si>
  <si>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</si>
  <si>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</si>
  <si>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</si>
  <si>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</si>
  <si>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</si>
  <si>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</si>
  <si>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</si>
  <si>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</si>
  <si>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</si>
  <si>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</si>
  <si>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</si>
  <si>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</si>
  <si>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</si>
  <si>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</si>
  <si>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</si>
  <si>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</si>
  <si>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</si>
  <si>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</si>
  <si>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</si>
  <si>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</si>
  <si>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</si>
  <si>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</si>
  <si>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</si>
  <si>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</si>
  <si>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</si>
  <si>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</si>
  <si>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</si>
  <si>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</si>
  <si>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</si>
  <si>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</si>
  <si>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</si>
  <si>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</si>
  <si>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</si>
  <si>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</si>
  <si>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</si>
  <si>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</si>
  <si>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</si>
  <si>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</si>
  <si>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</si>
  <si>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</si>
  <si>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</si>
  <si>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</si>
  <si>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</si>
  <si>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</si>
  <si>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</si>
  <si>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</si>
  <si>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</si>
  <si>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</si>
  <si>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</si>
  <si>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</si>
  <si>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</si>
  <si>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</si>
  <si>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</si>
  <si>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</si>
  <si>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</si>
  <si>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</si>
  <si>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</si>
  <si>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</si>
  <si>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</si>
  <si>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</si>
  <si>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</si>
  <si>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</si>
  <si>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</si>
  <si>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</si>
  <si>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</si>
  <si>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</si>
  <si>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</si>
  <si>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</si>
  <si>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</si>
  <si>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</si>
  <si>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</si>
  <si>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</si>
  <si>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</si>
  <si>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</si>
  <si>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</si>
  <si>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</si>
  <si>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</si>
  <si>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</si>
  <si>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</si>
  <si>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</si>
  <si>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</si>
  <si>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</si>
  <si>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</si>
  <si>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</si>
  <si>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</si>
  <si>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</si>
  <si>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</si>
  <si>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</si>
  <si>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</si>
  <si>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</si>
  <si>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</si>
  <si>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</si>
  <si>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</si>
  <si>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</si>
  <si>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</si>
  <si>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</si>
  <si>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</si>
  <si>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</si>
  <si>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</si>
  <si>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</si>
  <si>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</si>
  <si>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</si>
  <si>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</si>
  <si>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</si>
  <si>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</si>
  <si>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</si>
  <si>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</si>
  <si>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</si>
  <si>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</si>
  <si>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</si>
  <si>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</si>
  <si>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</si>
  <si>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</si>
  <si>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</si>
  <si>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</si>
  <si>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</si>
  <si>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</si>
  <si>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</si>
  <si>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</si>
  <si>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</si>
  <si>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</si>
  <si>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</si>
  <si>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</si>
  <si>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</si>
  <si>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</si>
  <si>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</si>
  <si>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</si>
  <si>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</si>
  <si>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</si>
  <si>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</si>
  <si>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</si>
  <si>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</si>
  <si>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</si>
  <si>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</si>
  <si>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</si>
  <si>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</si>
  <si>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</si>
  <si>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</si>
  <si>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</si>
  <si>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</si>
  <si>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</si>
  <si>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</si>
  <si>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</si>
  <si>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</si>
  <si>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</si>
  <si>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</si>
  <si>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</si>
  <si>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</si>
  <si>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</si>
  <si>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</si>
  <si>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</si>
  <si>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</si>
  <si>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</si>
  <si>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</si>
  <si>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</si>
  <si>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</si>
  <si>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</si>
  <si>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</si>
  <si>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</si>
  <si>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</si>
  <si>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</si>
  <si>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</si>
  <si>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</si>
  <si>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</si>
  <si>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</si>
  <si>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</si>
  <si>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</si>
  <si>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</si>
  <si>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</si>
  <si>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</si>
  <si>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</si>
  <si>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</si>
  <si>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</si>
  <si>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</si>
  <si>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</si>
  <si>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</si>
  <si>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</si>
  <si>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</si>
  <si>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</si>
  <si>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</si>
  <si>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</si>
  <si>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</si>
  <si>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</si>
  <si>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</si>
  <si>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</si>
  <si>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</si>
  <si>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</si>
  <si>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</si>
  <si>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</si>
  <si>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</si>
  <si>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</si>
  <si>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</si>
  <si>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</si>
  <si>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</si>
  <si>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</si>
  <si>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</si>
  <si>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</si>
  <si>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</si>
  <si>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</si>
  <si>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</si>
  <si>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</si>
  <si>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</si>
  <si>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</si>
  <si>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</si>
  <si>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</si>
  <si>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</si>
  <si>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</si>
  <si>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</si>
  <si>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</si>
  <si>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</si>
  <si>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</si>
  <si>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</si>
  <si>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</si>
  <si>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</si>
  <si>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</si>
  <si>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</si>
  <si>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</si>
  <si>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</si>
  <si>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</si>
  <si>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</si>
  <si>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</si>
  <si>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</si>
  <si>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</si>
  <si>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</si>
  <si>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</si>
  <si>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</si>
  <si>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</si>
  <si>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</si>
  <si>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</si>
  <si>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</si>
  <si>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</si>
  <si>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</si>
  <si>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</si>
  <si>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</si>
  <si>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</si>
  <si>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</si>
  <si>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</si>
  <si>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</si>
  <si>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</si>
  <si>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</si>
  <si>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</si>
  <si>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</si>
  <si>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</si>
  <si>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</si>
  <si>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</si>
  <si>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</si>
  <si>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</si>
  <si>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</si>
  <si>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</si>
  <si>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</si>
  <si>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</si>
  <si>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</si>
  <si>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</si>
  <si>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</si>
  <si>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</si>
  <si>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</si>
  <si>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</si>
  <si>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</si>
  <si>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</si>
  <si>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</si>
  <si>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</si>
  <si>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</si>
  <si>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</si>
  <si>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</si>
  <si>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</si>
  <si>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</si>
  <si>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</si>
  <si>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</si>
  <si>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</si>
  <si>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</si>
  <si>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</si>
  <si>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</si>
  <si>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</si>
  <si>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</si>
  <si>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</si>
  <si>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</si>
  <si>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</si>
  <si>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</si>
  <si>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</si>
  <si>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</si>
  <si>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</si>
  <si>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</si>
  <si>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</si>
  <si>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</si>
  <si>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</si>
  <si>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</si>
  <si>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</si>
  <si>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</si>
  <si>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</si>
  <si>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</si>
  <si>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</si>
  <si>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</si>
  <si>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</si>
  <si>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</si>
  <si>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</si>
  <si>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</si>
  <si>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</si>
  <si>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</si>
  <si>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</si>
  <si>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</si>
  <si>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</si>
  <si>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</si>
  <si>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</si>
  <si>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</si>
  <si>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</si>
  <si>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</si>
  <si>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</si>
  <si>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</si>
  <si>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</si>
  <si>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</si>
  <si>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</si>
  <si>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</si>
  <si>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</si>
  <si>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</si>
  <si>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</si>
  <si>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</si>
  <si>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</si>
  <si>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</si>
  <si>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</si>
  <si>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</si>
  <si>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</si>
  <si>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</si>
  <si>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</si>
  <si>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</si>
  <si>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</si>
  <si>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</si>
  <si>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</si>
  <si>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</si>
  <si>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</si>
  <si>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</si>
  <si>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</si>
  <si>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</si>
  <si>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</si>
  <si>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</si>
  <si>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</si>
  <si>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</si>
  <si>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</si>
  <si>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</si>
  <si>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</si>
  <si>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</si>
  <si>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</si>
  <si>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</si>
  <si>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</si>
  <si>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</si>
  <si>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</si>
  <si>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</si>
  <si>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</si>
  <si>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</si>
  <si>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</si>
  <si>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</si>
  <si>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</si>
  <si>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</si>
  <si>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</si>
  <si>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</si>
  <si>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</si>
  <si>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</si>
  <si>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</si>
  <si>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</si>
  <si>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</si>
  <si>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</si>
  <si>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</si>
  <si>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</si>
  <si>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</si>
  <si>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</si>
  <si>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</si>
  <si>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</si>
  <si>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</si>
  <si>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</si>
  <si>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</si>
  <si>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</si>
  <si>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</si>
  <si>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</si>
  <si>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</si>
  <si>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</si>
  <si>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</si>
  <si>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</si>
  <si>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</si>
  <si>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</si>
  <si>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</si>
  <si>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</si>
  <si>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</si>
  <si>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</si>
  <si>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</si>
  <si>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</si>
  <si>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</si>
  <si>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</si>
  <si>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</si>
  <si>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</si>
  <si>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</si>
  <si>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</si>
  <si>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</si>
  <si>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</si>
  <si>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</si>
  <si>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</si>
  <si>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</si>
  <si>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</si>
  <si>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</si>
  <si>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</si>
  <si>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</si>
  <si>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</si>
  <si>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</si>
  <si>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</si>
  <si>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</si>
  <si>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</si>
  <si>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</si>
  <si>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</si>
  <si>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</si>
  <si>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</si>
  <si>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</si>
  <si>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</si>
  <si>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</si>
  <si>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</si>
  <si>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</si>
  <si>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</si>
  <si>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</si>
  <si>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</si>
  <si>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</si>
  <si>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</si>
  <si>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</si>
  <si>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</si>
  <si>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</si>
  <si>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</si>
  <si>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</si>
  <si>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</si>
  <si>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</si>
  <si>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</si>
  <si>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</si>
  <si>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</si>
  <si>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</si>
  <si>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</si>
  <si>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</si>
  <si>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</si>
  <si>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</si>
  <si>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</si>
  <si>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</si>
  <si>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</si>
  <si>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</si>
  <si>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</si>
  <si>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</si>
  <si>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</si>
  <si>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</si>
  <si>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</si>
  <si>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</si>
  <si>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</si>
  <si>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</si>
  <si>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</si>
  <si>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</si>
  <si>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</si>
  <si>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</si>
  <si>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</si>
  <si>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</si>
  <si>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</si>
  <si>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</si>
  <si>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</si>
  <si>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</si>
  <si>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</si>
  <si>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</si>
  <si>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</si>
  <si>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</si>
  <si>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</si>
  <si>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</si>
  <si>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</si>
  <si>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</si>
  <si>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</si>
  <si>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</si>
  <si>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</si>
  <si>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</si>
  <si>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</si>
  <si>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</si>
  <si>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</si>
  <si>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</si>
  <si>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</si>
  <si>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</si>
  <si>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</si>
  <si>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</si>
  <si>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</si>
  <si>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</si>
  <si>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</si>
  <si>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</si>
  <si>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</si>
  <si>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</si>
  <si>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</si>
  <si>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</si>
  <si>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</si>
  <si>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</si>
  <si>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</si>
  <si>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</si>
  <si>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</si>
  <si>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</si>
  <si>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</si>
  <si>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</si>
  <si>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</si>
  <si>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</si>
  <si>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</si>
  <si>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</si>
  <si>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</si>
  <si>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</si>
  <si>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</si>
  <si>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</si>
  <si>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</si>
  <si>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</si>
  <si>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</si>
  <si>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</si>
  <si>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</si>
  <si>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</si>
  <si>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</si>
  <si>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</si>
  <si>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</si>
  <si>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</si>
  <si>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</si>
  <si>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</si>
  <si>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</si>
  <si>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</si>
  <si>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</si>
  <si>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</si>
  <si>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</si>
  <si>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</si>
  <si>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</si>
  <si>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</si>
  <si>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</si>
  <si>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</si>
  <si>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</si>
  <si>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</si>
  <si>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</si>
  <si>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</si>
  <si>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</si>
  <si>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</si>
  <si>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</si>
  <si>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</si>
  <si>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</si>
  <si>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</si>
  <si>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</si>
  <si>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</si>
  <si>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</si>
  <si>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</si>
  <si>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</si>
  <si>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</si>
  <si>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</si>
  <si>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</si>
  <si>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</si>
  <si>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</si>
  <si>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</si>
  <si>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</si>
  <si>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</si>
  <si>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</si>
  <si>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</si>
  <si>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</si>
  <si>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</si>
  <si>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</si>
  <si>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</si>
  <si>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</si>
  <si>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</si>
  <si>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</si>
  <si>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</si>
  <si>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</si>
  <si>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</si>
  <si>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</si>
  <si>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</si>
  <si>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</si>
  <si>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</si>
  <si>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</si>
  <si>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</si>
  <si>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</si>
  <si>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</si>
  <si>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</si>
  <si>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</si>
  <si>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</si>
  <si>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</si>
  <si>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</si>
  <si>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</si>
  <si>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</si>
  <si>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</si>
  <si>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</si>
  <si>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</si>
  <si>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</si>
  <si>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</si>
  <si>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</si>
  <si>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</si>
  <si>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</si>
  <si>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</si>
  <si>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</si>
  <si>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</si>
  <si>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</si>
  <si>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</si>
  <si>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</si>
  <si>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</si>
  <si>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</si>
  <si>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</si>
  <si>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</si>
  <si>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</si>
  <si>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</si>
  <si>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</si>
  <si>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</si>
  <si>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</si>
  <si>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</si>
  <si>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</si>
  <si>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</si>
  <si>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</si>
  <si>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</si>
  <si>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</si>
  <si>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</si>
  <si>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</si>
  <si>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</si>
  <si>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</si>
  <si>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</si>
  <si>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</si>
  <si>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</si>
  <si>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</si>
  <si>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</si>
  <si>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</si>
  <si>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</si>
  <si>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</si>
  <si>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</si>
  <si>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</si>
  <si>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</si>
  <si>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</si>
  <si>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</si>
  <si>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</si>
  <si>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</si>
  <si>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</si>
  <si>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</si>
  <si>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</si>
  <si>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</si>
  <si>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</si>
  <si>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</si>
  <si>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</si>
  <si>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</si>
  <si>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</si>
  <si>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</si>
  <si>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</si>
  <si>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</si>
  <si>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</si>
  <si>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</si>
  <si>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</si>
  <si>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</si>
  <si>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</si>
  <si>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</si>
  <si>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</si>
  <si>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</si>
  <si>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</si>
  <si>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</si>
  <si>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</si>
  <si>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</si>
  <si>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</si>
  <si>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</si>
  <si>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</si>
  <si>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</si>
  <si>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</si>
  <si>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</si>
  <si>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</si>
  <si>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</si>
  <si>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</si>
  <si>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</si>
  <si>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</si>
  <si>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</si>
  <si>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</si>
  <si>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</si>
  <si>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</si>
  <si>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</si>
  <si>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</si>
  <si>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</si>
  <si>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</si>
  <si>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</si>
  <si>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</si>
  <si>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</si>
  <si>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</si>
  <si>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</si>
  <si>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</si>
  <si>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</si>
  <si>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</si>
  <si>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</si>
  <si>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</si>
  <si>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</si>
  <si>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</si>
  <si>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</si>
  <si>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</si>
  <si>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</si>
  <si>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</si>
  <si>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</si>
  <si>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</si>
  <si>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</si>
  <si>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</si>
  <si>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</si>
  <si>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</si>
  <si>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</si>
  <si>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</si>
  <si>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</si>
  <si>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</si>
  <si>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</si>
  <si>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</si>
  <si>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</si>
  <si>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</si>
  <si>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</si>
  <si>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</si>
  <si>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</si>
  <si>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</si>
  <si>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</si>
  <si>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</si>
  <si>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</si>
  <si>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</si>
  <si>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</si>
  <si>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</si>
  <si>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</si>
  <si>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</si>
  <si>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</si>
  <si>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</si>
  <si>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</si>
  <si>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</si>
  <si>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</si>
  <si>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</si>
  <si>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</si>
  <si>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</si>
  <si>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</si>
  <si>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</si>
  <si>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</si>
  <si>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</si>
  <si>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</si>
  <si>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</si>
  <si>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</si>
  <si>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</si>
  <si>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</si>
  <si>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</si>
  <si>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</si>
  <si>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</si>
  <si>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</si>
  <si>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</si>
  <si>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</si>
  <si>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</si>
  <si>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</si>
  <si>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</si>
  <si>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</si>
  <si>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</si>
  <si>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</si>
  <si>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</si>
  <si>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</si>
  <si>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</si>
  <si>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</si>
  <si>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</si>
  <si>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</si>
  <si>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</si>
  <si>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</si>
  <si>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</si>
  <si>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</si>
  <si>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</si>
  <si>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</si>
  <si>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</si>
  <si>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</si>
  <si>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</si>
  <si>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</si>
  <si>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</si>
  <si>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</si>
  <si>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</si>
  <si>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</si>
  <si>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</si>
  <si>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</si>
  <si>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</si>
  <si>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</si>
  <si>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</si>
  <si>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</si>
  <si>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</si>
  <si>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</si>
  <si>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</si>
  <si>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</si>
  <si>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</si>
  <si>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</si>
  <si>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</si>
  <si>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</si>
  <si>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</si>
  <si>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</si>
  <si>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</si>
  <si>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</si>
  <si>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</si>
  <si>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</si>
  <si>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</si>
  <si>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</si>
  <si>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</si>
  <si>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</si>
  <si>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</si>
  <si>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</si>
  <si>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</si>
  <si>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</si>
  <si>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</si>
  <si>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</si>
  <si>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</si>
  <si>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</si>
  <si>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</si>
  <si>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</si>
  <si>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</si>
  <si>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</si>
  <si>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</si>
  <si>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</si>
  <si>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</si>
  <si>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</si>
  <si>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</si>
  <si>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</si>
  <si>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</si>
  <si>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</si>
  <si>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</si>
  <si>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</si>
  <si>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</si>
  <si>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</si>
  <si>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</si>
  <si>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</si>
  <si>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</si>
  <si>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</si>
  <si>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</si>
  <si>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</si>
  <si>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</si>
  <si>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</si>
  <si>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</si>
  <si>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</si>
  <si>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</si>
  <si>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</si>
  <si>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</si>
  <si>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</si>
  <si>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</si>
  <si>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</si>
  <si>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</si>
  <si>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</si>
  <si>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</si>
  <si>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</si>
  <si>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</si>
  <si>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</si>
  <si>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</si>
  <si>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</si>
  <si>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</si>
  <si>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</si>
  <si>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</si>
  <si>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</si>
  <si>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</si>
  <si>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</si>
  <si>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</si>
  <si>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</si>
  <si>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</si>
  <si>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</si>
  <si>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</si>
  <si>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</si>
  <si>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</si>
  <si>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</si>
  <si>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</si>
  <si>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</si>
  <si>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</si>
  <si>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</si>
  <si>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</si>
  <si>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</si>
  <si>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</si>
  <si>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</si>
  <si>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</si>
  <si>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</si>
  <si>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</si>
  <si>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</si>
  <si>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</si>
  <si>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</si>
  <si>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</si>
  <si>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</si>
  <si>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</si>
  <si>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</si>
  <si>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</si>
  <si>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</si>
  <si>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</si>
  <si>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</si>
  <si>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</si>
  <si>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</si>
  <si>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</si>
  <si>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</si>
  <si>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</si>
  <si>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</si>
  <si>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</si>
  <si>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</si>
  <si>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</si>
  <si>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</si>
  <si>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</si>
  <si>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</si>
  <si>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</si>
  <si>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</si>
  <si>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</si>
  <si>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</si>
  <si>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</si>
  <si>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</si>
  <si>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</si>
  <si>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</si>
  <si>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</si>
  <si>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</si>
  <si>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</si>
  <si>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</si>
  <si>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</si>
  <si>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</si>
  <si>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</si>
  <si>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</si>
  <si>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</si>
  <si>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</si>
  <si>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</si>
  <si>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</si>
  <si>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</si>
  <si>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</si>
  <si>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</si>
  <si>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</si>
  <si>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</si>
  <si>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</si>
  <si>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</si>
  <si>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</si>
  <si>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</si>
  <si>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</si>
  <si>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</si>
  <si>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</si>
  <si>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</si>
  <si>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</si>
  <si>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</si>
  <si>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</si>
  <si>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</si>
  <si>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</si>
  <si>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</si>
  <si>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</si>
  <si>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</si>
  <si>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</si>
  <si>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</si>
  <si>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</si>
  <si>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</si>
  <si>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</si>
  <si>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</si>
  <si>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</si>
  <si>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</si>
  <si>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</si>
  <si>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</si>
  <si>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</si>
  <si>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</si>
  <si>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</si>
  <si>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</si>
  <si>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</si>
  <si>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</si>
  <si>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</si>
  <si>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</si>
  <si>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</si>
  <si>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</si>
  <si>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</si>
  <si>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</si>
  <si>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</si>
  <si>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</si>
  <si>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</si>
  <si>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</si>
  <si>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</si>
  <si>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</si>
  <si>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</si>
  <si>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</si>
  <si>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</si>
  <si>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</si>
  <si>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</si>
  <si>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</si>
  <si>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</si>
  <si>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</si>
  <si>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</si>
  <si>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</si>
  <si>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</si>
  <si>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</si>
  <si>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</si>
  <si>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</si>
  <si>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</si>
  <si>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</si>
  <si>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</si>
  <si>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</si>
  <si>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</si>
  <si>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</si>
  <si>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</si>
  <si>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</si>
  <si>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</si>
  <si>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</si>
  <si>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</si>
  <si>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</si>
  <si>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</si>
  <si>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</si>
  <si>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</si>
  <si>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</si>
  <si>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</si>
  <si>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</si>
  <si>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</si>
  <si>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</si>
  <si>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</si>
  <si>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</si>
  <si>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</si>
  <si>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</si>
  <si>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</si>
  <si>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</si>
  <si>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</si>
  <si>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</si>
  <si>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</si>
  <si>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</si>
  <si>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</si>
  <si>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</si>
  <si>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</si>
  <si>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</si>
  <si>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</si>
  <si>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</si>
  <si>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</si>
  <si>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</si>
  <si>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</si>
  <si>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</si>
  <si>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</si>
  <si>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</si>
  <si>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</si>
  <si>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</si>
  <si>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</si>
  <si>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</si>
  <si>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</si>
  <si>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</si>
  <si>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</si>
  <si>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</si>
  <si>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</si>
  <si>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</si>
  <si>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</si>
  <si>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</si>
  <si>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</si>
  <si>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</si>
  <si>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</si>
  <si>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</si>
  <si>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</si>
  <si>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</si>
  <si>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</si>
  <si>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</si>
  <si>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</si>
  <si>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</si>
  <si>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</si>
  <si>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</si>
  <si>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</si>
  <si>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</si>
  <si>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</si>
  <si>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</si>
  <si>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</si>
  <si>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</si>
  <si>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</si>
  <si>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</si>
  <si>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</si>
  <si>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</si>
  <si>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</si>
  <si>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</si>
  <si>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</si>
  <si>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</si>
  <si>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</si>
  <si>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</si>
  <si>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</si>
  <si>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</si>
  <si>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</si>
  <si>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</si>
  <si>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</si>
  <si>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</si>
  <si>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</si>
  <si>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</si>
  <si>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</si>
  <si>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</si>
  <si>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</si>
  <si>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</si>
  <si>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</si>
  <si>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</si>
  <si>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</si>
  <si>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</si>
  <si>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</si>
  <si>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</si>
  <si>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</si>
  <si>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</si>
  <si>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</si>
  <si>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</si>
  <si>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</si>
  <si>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</si>
  <si>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</si>
  <si>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</si>
  <si>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</si>
  <si>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</si>
  <si>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</si>
  <si>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</si>
  <si>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</si>
  <si>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</si>
  <si>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</si>
  <si>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</si>
  <si>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</si>
  <si>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</si>
  <si>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</si>
  <si>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</si>
  <si>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</si>
  <si>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</si>
  <si>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</si>
  <si>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</si>
  <si>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</si>
  <si>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</si>
  <si>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</si>
  <si>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</si>
  <si>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</si>
  <si>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</si>
  <si>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</si>
  <si>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</si>
  <si>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</si>
  <si>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</si>
  <si>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</si>
  <si>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</si>
  <si>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</si>
  <si>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</si>
  <si>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</si>
  <si>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</si>
  <si>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</si>
  <si>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</si>
  <si>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</si>
  <si>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</si>
  <si>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</si>
  <si>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</si>
  <si>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</si>
  <si>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</si>
  <si>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</si>
  <si>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</si>
  <si>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</si>
  <si>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</si>
  <si>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</si>
  <si>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</si>
  <si>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</si>
  <si>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</si>
  <si>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</si>
  <si>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</si>
  <si>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</si>
  <si>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</si>
  <si>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</si>
  <si>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</si>
  <si>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</si>
  <si>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</si>
  <si>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</si>
  <si>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</si>
  <si>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</si>
  <si>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</si>
  <si>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</si>
  <si>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</si>
  <si>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</si>
  <si>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</si>
  <si>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</si>
  <si>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</si>
  <si>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</si>
  <si>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</si>
  <si>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</si>
  <si>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</si>
  <si>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</si>
  <si>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</si>
  <si>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</si>
  <si>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</si>
  <si>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</si>
  <si>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</si>
  <si>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</si>
  <si>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</si>
  <si>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</si>
  <si>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</si>
  <si>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</si>
  <si>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</si>
  <si>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</si>
  <si>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</si>
  <si>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</si>
  <si>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</si>
  <si>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</si>
  <si>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</si>
  <si>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</si>
  <si>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</si>
  <si>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</si>
  <si>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</si>
  <si>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</si>
  <si>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</si>
  <si>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</si>
  <si>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</si>
  <si>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</si>
  <si>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</si>
  <si>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</si>
  <si>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</si>
  <si>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</si>
  <si>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</si>
  <si>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</si>
  <si>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</si>
  <si>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</si>
  <si>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</si>
  <si>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</si>
  <si>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</si>
  <si>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</si>
  <si>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</si>
  <si>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</si>
  <si>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</si>
  <si>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</si>
  <si>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</si>
  <si>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</si>
  <si>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</si>
  <si>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</si>
  <si>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</si>
  <si>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</si>
  <si>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</si>
  <si>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</si>
  <si>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</si>
  <si>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</si>
  <si>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</si>
  <si>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</si>
  <si>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</si>
  <si>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</si>
  <si>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</si>
  <si>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</si>
  <si>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</si>
  <si>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</si>
  <si>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</si>
  <si>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</si>
  <si>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</si>
  <si>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</si>
  <si>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</si>
  <si>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</si>
  <si>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</si>
  <si>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</si>
  <si>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</si>
  <si>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</si>
  <si>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</si>
  <si>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</si>
  <si>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</si>
  <si>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</si>
  <si>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</si>
  <si>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</si>
  <si>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</si>
  <si>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</si>
  <si>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</si>
  <si>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</si>
  <si>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</si>
  <si>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</si>
  <si>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</si>
  <si>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</si>
  <si>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</si>
  <si>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</si>
  <si>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</si>
  <si>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</si>
  <si>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</si>
  <si>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</si>
  <si>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</si>
  <si>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</si>
  <si>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</si>
  <si>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</si>
  <si>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</si>
  <si>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</si>
  <si>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</si>
  <si>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</si>
  <si>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</si>
  <si>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</si>
  <si>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</si>
  <si>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</si>
  <si>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</si>
  <si>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</si>
  <si>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</si>
  <si>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</si>
  <si>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</si>
  <si>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</si>
  <si>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</si>
  <si>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</si>
  <si>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</si>
  <si>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</si>
  <si>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</si>
  <si>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</si>
  <si>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</si>
  <si>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</si>
  <si>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</si>
  <si>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</si>
  <si>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</si>
  <si>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</si>
  <si>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</si>
  <si>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</si>
  <si>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</si>
  <si>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</si>
  <si>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</si>
  <si>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</si>
  <si>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</si>
  <si>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</si>
  <si>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</si>
  <si>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</si>
  <si>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</si>
  <si>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</si>
  <si>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</si>
  <si>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</si>
  <si>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</si>
  <si>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</si>
  <si>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</si>
  <si>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</si>
  <si>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</si>
  <si>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</si>
  <si>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</si>
  <si>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</si>
  <si>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</si>
  <si>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</si>
  <si>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</si>
  <si>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</si>
  <si>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</si>
  <si>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</si>
  <si>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</si>
  <si>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</si>
  <si>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</si>
  <si>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</si>
  <si>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</si>
  <si>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</si>
  <si>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</si>
  <si>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</si>
  <si>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</si>
  <si>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</si>
  <si>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</si>
  <si>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</si>
  <si>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</si>
  <si>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</si>
  <si>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</si>
  <si>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</si>
  <si>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</si>
  <si>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</si>
  <si>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</si>
  <si>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</si>
  <si>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</si>
  <si>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</si>
  <si>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</si>
  <si>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</si>
  <si>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</si>
  <si>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</si>
  <si>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</si>
  <si>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</si>
  <si>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</si>
  <si>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</si>
  <si>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</si>
  <si>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</si>
  <si>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</si>
  <si>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</si>
  <si>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</si>
  <si>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</si>
  <si>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</si>
  <si>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</si>
  <si>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</si>
  <si>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</si>
  <si>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</si>
  <si>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</si>
  <si>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</si>
  <si>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</si>
  <si>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</si>
  <si>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</si>
  <si>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</si>
  <si>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</si>
  <si>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</si>
  <si>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</si>
  <si>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</si>
  <si>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</si>
  <si>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</si>
  <si>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</si>
  <si>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</si>
  <si>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</si>
  <si>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</si>
  <si>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</si>
  <si>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</si>
  <si>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</si>
  <si>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</si>
  <si>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</si>
  <si>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</si>
  <si>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</si>
  <si>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</si>
  <si>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</si>
  <si>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</si>
  <si>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</si>
  <si>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</si>
  <si>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</si>
  <si>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</si>
  <si>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</si>
  <si>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</si>
  <si>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</si>
  <si>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</si>
  <si>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</si>
  <si>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</si>
  <si>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</si>
  <si>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</si>
  <si>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</si>
  <si>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</si>
  <si>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</si>
  <si>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</si>
  <si>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</si>
  <si>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</si>
  <si>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</si>
  <si>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</si>
  <si>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</si>
  <si>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</si>
  <si>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</si>
  <si>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</si>
  <si>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</si>
  <si>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</si>
  <si>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</si>
  <si>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</si>
  <si>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</si>
  <si>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</si>
  <si>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</si>
  <si>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</si>
  <si>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</si>
  <si>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</si>
  <si>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</si>
  <si>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</si>
  <si>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</si>
  <si>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</si>
  <si>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</si>
  <si>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</si>
  <si>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</si>
  <si>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</si>
  <si>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</si>
  <si>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</si>
  <si>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</si>
  <si>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</si>
  <si>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</si>
  <si>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</si>
  <si>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</si>
  <si>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</si>
  <si>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</si>
  <si>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</si>
  <si>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</si>
  <si>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</si>
  <si>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</si>
  <si>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</si>
  <si>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</si>
  <si>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</si>
  <si>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</si>
  <si>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</si>
  <si>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</si>
  <si>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</si>
  <si>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</si>
  <si>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</si>
  <si>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</si>
  <si>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</si>
  <si>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</si>
  <si>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</si>
  <si>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</si>
  <si>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</si>
  <si>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</si>
  <si>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</si>
  <si>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</si>
  <si>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</si>
  <si>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</si>
  <si>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</si>
  <si>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</si>
  <si>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</si>
  <si>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</si>
  <si>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</si>
  <si>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</si>
  <si>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</si>
  <si>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</si>
  <si>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</si>
  <si>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</si>
  <si>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</si>
  <si>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</si>
  <si>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</si>
  <si>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</si>
  <si>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</si>
  <si>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</si>
  <si>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</si>
  <si>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</si>
  <si>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</si>
  <si>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</si>
  <si>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</si>
  <si>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</si>
  <si>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</si>
  <si>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</si>
  <si>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</si>
  <si>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</si>
  <si>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</si>
  <si>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</si>
  <si>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</si>
  <si>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</si>
  <si>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</si>
  <si>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</si>
  <si>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</si>
  <si>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</si>
  <si>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</si>
  <si>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</si>
  <si>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</si>
  <si>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</si>
  <si>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</si>
  <si>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</si>
  <si>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</si>
  <si>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</si>
  <si>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</si>
  <si>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</si>
  <si>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</si>
  <si>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</si>
  <si>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</si>
  <si>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</si>
  <si>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</si>
  <si>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</si>
  <si>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</si>
  <si>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</si>
  <si>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</si>
  <si>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</si>
  <si>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</si>
  <si>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</si>
  <si>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</si>
  <si>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</si>
  <si>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</si>
  <si>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</si>
  <si>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</si>
  <si>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</si>
  <si>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</si>
  <si>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</si>
  <si>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</si>
  <si>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</si>
  <si>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</si>
  <si>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</si>
  <si>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</si>
  <si>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</si>
  <si>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</si>
  <si>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</si>
  <si>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</si>
  <si>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</si>
  <si>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</si>
  <si>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</si>
  <si>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</si>
  <si>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</si>
  <si>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</si>
  <si>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</si>
  <si>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</si>
  <si>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</si>
  <si>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</si>
  <si>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</si>
  <si>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</si>
  <si>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</si>
  <si>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</si>
  <si>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</si>
  <si>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</si>
  <si>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</si>
  <si>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</si>
  <si>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</si>
  <si>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</si>
  <si>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</si>
  <si>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</si>
  <si>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</si>
  <si>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</si>
  <si>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</si>
  <si>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</si>
  <si>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</si>
  <si>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</si>
  <si>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</si>
  <si>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</si>
  <si>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</si>
  <si>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</si>
  <si>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</si>
  <si>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</si>
  <si>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</si>
  <si>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</si>
  <si>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</si>
  <si>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</si>
  <si>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</si>
  <si>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</si>
  <si>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</si>
  <si>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</si>
  <si>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</si>
  <si>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</si>
  <si>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</si>
  <si>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</si>
  <si>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</si>
  <si>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</si>
  <si>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</si>
  <si>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</si>
  <si>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</si>
  <si>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</si>
  <si>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</si>
  <si>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</si>
  <si>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</si>
  <si>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</si>
  <si>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</si>
  <si>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</si>
  <si>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</si>
  <si>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</si>
  <si>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</si>
  <si>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</si>
  <si>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</si>
  <si>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</si>
  <si>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</si>
  <si>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</si>
  <si>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</si>
  <si>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</si>
  <si>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</si>
  <si>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</si>
  <si>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</si>
  <si>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</si>
  <si>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</si>
  <si>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</si>
  <si>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</si>
  <si>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</si>
  <si>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</si>
  <si>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</si>
  <si>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</si>
  <si>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</si>
  <si>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</si>
  <si>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</si>
  <si>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</si>
  <si>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</si>
  <si>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</si>
  <si>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</si>
  <si>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</si>
  <si>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</si>
  <si>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</si>
  <si>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</si>
  <si>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</si>
  <si>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</si>
  <si>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</si>
  <si>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</si>
  <si>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</si>
  <si>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</si>
  <si>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</si>
  <si>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</si>
  <si>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</si>
  <si>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</si>
  <si>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</si>
  <si>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</si>
  <si>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</si>
  <si>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</si>
  <si>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</si>
  <si>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</si>
  <si>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</si>
  <si>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</si>
  <si>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</si>
  <si>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</si>
  <si>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</si>
  <si>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</si>
  <si>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</si>
  <si>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</si>
  <si>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</si>
  <si>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</si>
  <si>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</si>
  <si>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</si>
  <si>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</si>
  <si>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</si>
  <si>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</si>
  <si>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</si>
  <si>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</si>
  <si>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</si>
  <si>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</si>
  <si>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</si>
  <si>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</si>
  <si>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</si>
  <si>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</si>
  <si>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</si>
  <si>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</si>
  <si>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</si>
  <si>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</si>
  <si>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</si>
  <si>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</si>
  <si>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</si>
  <si>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</si>
  <si>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</si>
  <si>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</si>
  <si>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</si>
  <si>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</si>
  <si>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</si>
  <si>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</si>
  <si>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</si>
  <si>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</si>
  <si>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</si>
  <si>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</si>
  <si>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</si>
  <si>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</si>
  <si>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</si>
  <si>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</si>
  <si>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</si>
  <si>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</si>
  <si>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</si>
  <si>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</si>
  <si>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</si>
  <si>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</si>
  <si>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</si>
  <si>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</si>
  <si>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</si>
  <si>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</si>
  <si>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</si>
  <si>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</si>
  <si>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</si>
  <si>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</si>
  <si>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</si>
  <si>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</si>
  <si>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</si>
  <si>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</si>
  <si>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</si>
  <si>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</si>
  <si>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</si>
  <si>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</si>
  <si>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</si>
  <si>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</si>
  <si>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</si>
  <si>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</si>
  <si>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</si>
  <si>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</si>
  <si>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</si>
  <si>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</si>
  <si>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</si>
  <si>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</si>
  <si>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</si>
  <si>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</si>
  <si>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</si>
  <si>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</si>
  <si>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</si>
  <si>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</si>
  <si>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</si>
  <si>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</si>
  <si>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</si>
  <si>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</si>
  <si>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</si>
  <si>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</si>
  <si>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</si>
  <si>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</si>
  <si>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</si>
  <si>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</si>
  <si>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</si>
  <si>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</si>
  <si>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</si>
  <si>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</si>
  <si>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</si>
  <si>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</si>
  <si>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</si>
  <si>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</si>
  <si>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</si>
  <si>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</si>
  <si>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</si>
  <si>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</si>
  <si>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</si>
  <si>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</si>
  <si>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</si>
  <si>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</si>
  <si>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</si>
  <si>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</si>
  <si>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</si>
  <si>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</si>
  <si>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</si>
  <si>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</si>
  <si>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</si>
  <si>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</si>
  <si>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</si>
  <si>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</si>
  <si>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</si>
  <si>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</si>
  <si>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</si>
  <si>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</si>
  <si>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</si>
  <si>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</si>
  <si>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</si>
  <si>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</si>
  <si>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</si>
  <si>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</si>
  <si>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</si>
  <si>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</si>
  <si>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</si>
  <si>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</si>
  <si>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</si>
  <si>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</si>
  <si>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</si>
  <si>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</si>
  <si>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</si>
  <si>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</si>
  <si>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</si>
  <si>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</si>
  <si>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</si>
  <si>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</si>
  <si>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</si>
  <si>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</si>
  <si>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</si>
  <si>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</si>
  <si>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</si>
  <si>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</si>
  <si>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</si>
  <si>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</si>
  <si>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</si>
  <si>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</si>
  <si>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</si>
  <si>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</si>
  <si>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</si>
  <si>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</si>
  <si>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</si>
  <si>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</si>
  <si>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</si>
  <si>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</si>
  <si>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</si>
  <si>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</si>
  <si>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</si>
  <si>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</si>
  <si>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</si>
  <si>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</si>
  <si>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</si>
  <si>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</si>
  <si>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</si>
  <si>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</si>
  <si>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</si>
  <si>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</si>
  <si>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</si>
  <si>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</si>
  <si>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</si>
  <si>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</si>
  <si>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</si>
  <si>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</si>
  <si>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</si>
  <si>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</si>
  <si>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</si>
  <si>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</si>
  <si>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</si>
  <si>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</si>
  <si>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</si>
  <si>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</si>
  <si>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</si>
  <si>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</si>
  <si>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</si>
  <si>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</si>
  <si>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</si>
  <si>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</si>
  <si>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</si>
  <si>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</si>
  <si>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</si>
  <si>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</si>
  <si>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</si>
  <si>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</si>
  <si>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</si>
  <si>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</si>
  <si>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</si>
  <si>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</si>
  <si>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</si>
  <si>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</si>
  <si>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</si>
  <si>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</si>
  <si>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</si>
  <si>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</si>
  <si>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</si>
  <si>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</si>
  <si>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</si>
  <si>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</si>
  <si>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</si>
  <si>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</si>
  <si>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</si>
  <si>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</si>
  <si>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</si>
  <si>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</si>
  <si>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</si>
  <si>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</si>
  <si>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</si>
  <si>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</si>
  <si>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</si>
  <si>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</si>
  <si>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</si>
  <si>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</si>
  <si>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</si>
  <si>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</si>
  <si>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</si>
  <si>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</si>
  <si>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</si>
  <si>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</si>
  <si>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</si>
  <si>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</si>
  <si>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</si>
  <si>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</si>
  <si>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</si>
  <si>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</si>
  <si>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</si>
  <si>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</si>
  <si>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</si>
  <si>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</si>
  <si>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</si>
  <si>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</si>
  <si>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</si>
  <si>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</si>
  <si>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</si>
  <si>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</si>
  <si>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</si>
  <si>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</si>
  <si>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</si>
  <si>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</si>
  <si>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</si>
  <si>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</si>
  <si>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</si>
  <si>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</si>
  <si>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</si>
  <si>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</si>
  <si>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</si>
  <si>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</si>
  <si>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</si>
  <si>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</si>
  <si>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</si>
  <si>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</si>
  <si>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</si>
  <si>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</si>
  <si>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</si>
  <si>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</si>
  <si>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</si>
  <si>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</si>
  <si>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</si>
  <si>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</si>
  <si>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</si>
  <si>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</si>
  <si>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</si>
  <si>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</si>
  <si>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</si>
  <si>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</si>
  <si>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</si>
  <si>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</si>
  <si>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</si>
  <si>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</si>
  <si>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</si>
  <si>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</si>
  <si>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</si>
  <si>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</si>
  <si>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</si>
  <si>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</si>
  <si>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</si>
  <si>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</si>
  <si>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</si>
  <si>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</si>
  <si>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</si>
  <si>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</si>
  <si>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</si>
  <si>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</si>
  <si>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</si>
  <si>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</si>
  <si>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</si>
  <si>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</si>
  <si>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</si>
  <si>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</si>
  <si>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</si>
  <si>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</si>
  <si>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</si>
  <si>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</si>
  <si>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</si>
  <si>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</si>
  <si>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</si>
  <si>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</si>
  <si>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</si>
  <si>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</si>
  <si>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</si>
  <si>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</si>
  <si>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</si>
  <si>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</si>
  <si>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</si>
  <si>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</si>
  <si>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</si>
  <si>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</si>
  <si>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</si>
  <si>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</si>
  <si>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</si>
  <si>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</si>
  <si>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</si>
  <si>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</si>
  <si>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</si>
  <si>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</si>
  <si>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</si>
  <si>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</si>
  <si>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</si>
  <si>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</si>
  <si>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</si>
  <si>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</si>
  <si>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</si>
  <si>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</si>
  <si>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</si>
  <si>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</si>
  <si>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</si>
  <si>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</si>
  <si>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</si>
  <si>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</si>
  <si>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</si>
  <si>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</si>
  <si>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</si>
  <si>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</si>
  <si>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</si>
  <si>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</si>
  <si>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</si>
  <si>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</si>
  <si>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</si>
  <si>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</si>
  <si>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</si>
  <si>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</si>
  <si>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</si>
  <si>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</si>
  <si>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</si>
  <si>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</si>
  <si>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</si>
  <si>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</si>
  <si>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</si>
  <si>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</si>
  <si>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</si>
  <si>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</si>
  <si>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</si>
  <si>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</si>
  <si>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</si>
  <si>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</si>
  <si>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</si>
  <si>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</si>
  <si>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</si>
  <si>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</si>
  <si>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</si>
  <si>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</si>
  <si>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</si>
  <si>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</si>
  <si>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</si>
  <si>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</si>
  <si>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</si>
  <si>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</si>
  <si>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</si>
  <si>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</si>
  <si>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</si>
  <si>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</si>
  <si>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</si>
  <si>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</si>
  <si>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</si>
  <si>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</si>
  <si>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</si>
  <si>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</si>
  <si>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</si>
  <si>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</si>
  <si>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</si>
  <si>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</si>
  <si>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</si>
  <si>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</si>
  <si>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</si>
  <si>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</si>
  <si>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</si>
  <si>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</si>
  <si>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</si>
  <si>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</si>
  <si>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</si>
  <si>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</si>
  <si>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</si>
  <si>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</si>
  <si>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</si>
  <si>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</si>
  <si>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</si>
  <si>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</si>
  <si>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</si>
  <si>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</si>
  <si>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</si>
  <si>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</si>
  <si>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</si>
  <si>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</si>
  <si>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</si>
  <si>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</si>
  <si>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</si>
  <si>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</si>
  <si>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</si>
  <si>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</si>
  <si>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</si>
  <si>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</si>
  <si>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</si>
  <si>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</si>
  <si>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</si>
  <si>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</si>
  <si>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</si>
  <si>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</si>
  <si>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</si>
  <si>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</si>
  <si>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</si>
  <si>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</si>
  <si>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</si>
  <si>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</si>
  <si>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</si>
  <si>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</si>
  <si>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</si>
  <si>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</si>
  <si>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</si>
  <si>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</si>
  <si>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</si>
  <si>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</si>
  <si>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</si>
  <si>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</si>
  <si>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</si>
  <si>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</si>
  <si>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</si>
  <si>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</si>
  <si>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</si>
  <si>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</si>
  <si>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</si>
  <si>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</si>
  <si>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</si>
  <si>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</si>
  <si>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</si>
  <si>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</si>
  <si>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</si>
  <si>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</si>
  <si>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</si>
  <si>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</si>
  <si>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</si>
  <si>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</si>
  <si>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</si>
  <si>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</si>
  <si>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</si>
  <si>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</si>
  <si>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</si>
  <si>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</si>
  <si>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</si>
  <si>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</si>
  <si>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</si>
  <si>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</si>
  <si>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</si>
  <si>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</si>
  <si>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</si>
  <si>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</si>
  <si>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</si>
  <si>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</si>
  <si>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</si>
  <si>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</si>
  <si>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</si>
  <si>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</si>
  <si>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</si>
  <si>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</si>
  <si>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</si>
  <si>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</si>
  <si>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</si>
  <si>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</si>
  <si>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</si>
  <si>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</si>
  <si>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</si>
  <si>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</si>
  <si>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</si>
  <si>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</si>
  <si>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</si>
  <si>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</si>
  <si>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</si>
  <si>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</si>
  <si>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</si>
  <si>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</si>
  <si>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</si>
  <si>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</si>
  <si>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</si>
  <si>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</si>
  <si>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</si>
  <si>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</si>
  <si>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</si>
  <si>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</si>
  <si>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</si>
  <si>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</si>
  <si>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</si>
  <si>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</si>
  <si>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</si>
  <si>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</si>
  <si>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</si>
  <si>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</si>
  <si>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</si>
  <si>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</si>
  <si>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</si>
  <si>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</si>
  <si>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</si>
  <si>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</si>
  <si>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</si>
  <si>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</si>
  <si>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</si>
  <si>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</si>
  <si>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</si>
  <si>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</si>
  <si>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</si>
  <si>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</si>
  <si>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</si>
  <si>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</si>
  <si>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</si>
  <si>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</si>
  <si>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</si>
  <si>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</si>
  <si>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</si>
  <si>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</si>
  <si>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</si>
  <si>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</si>
  <si>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</si>
  <si>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</si>
  <si>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</si>
  <si>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</si>
  <si>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</si>
  <si>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</si>
  <si>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</si>
  <si>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</si>
  <si>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</si>
  <si>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</si>
  <si>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</si>
  <si>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</si>
  <si>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</si>
  <si>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</si>
  <si>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</si>
  <si>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</si>
  <si>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</si>
  <si>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</si>
  <si>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</si>
  <si>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</si>
  <si>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</si>
  <si>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</si>
  <si>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</si>
  <si>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</si>
  <si>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</si>
  <si>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</si>
  <si>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</si>
  <si>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</si>
  <si>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</si>
  <si>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</si>
  <si>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</si>
  <si>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</si>
  <si>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</si>
  <si>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</si>
  <si>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</si>
  <si>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</si>
  <si>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</si>
  <si>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</si>
  <si>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</si>
  <si>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</si>
  <si>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</si>
  <si>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</si>
  <si>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</si>
  <si>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</si>
  <si>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</si>
  <si>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</si>
  <si>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</si>
  <si>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</si>
  <si>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</si>
  <si>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</si>
  <si>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</si>
  <si>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</si>
  <si>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</si>
  <si>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</si>
  <si>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</si>
  <si>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</si>
  <si>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</si>
  <si>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</si>
  <si>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</si>
  <si>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</si>
  <si>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</si>
  <si>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</si>
  <si>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</si>
  <si>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</si>
  <si>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</si>
  <si>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</si>
  <si>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</si>
  <si>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</si>
  <si>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</si>
  <si>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</si>
  <si>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</si>
  <si>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</si>
  <si>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</si>
  <si>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</si>
  <si>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</si>
  <si>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</si>
  <si>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</si>
  <si>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</si>
  <si>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</si>
  <si>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</si>
  <si>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</si>
  <si>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</si>
  <si>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</si>
  <si>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</si>
  <si>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</si>
  <si>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</si>
  <si>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</si>
  <si>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</si>
  <si>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</si>
  <si>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</si>
  <si>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</si>
  <si>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</si>
  <si>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</si>
  <si>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</si>
  <si>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</si>
  <si>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</si>
  <si>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</si>
  <si>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</si>
  <si>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</si>
  <si>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</si>
  <si>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</si>
  <si>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</si>
  <si>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</si>
  <si>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</si>
  <si>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</si>
  <si>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</si>
  <si>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</si>
  <si>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</si>
  <si>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</si>
  <si>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</si>
  <si>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</si>
  <si>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</si>
  <si>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</si>
  <si>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</si>
  <si>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</si>
  <si>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</si>
  <si>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</si>
  <si>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</si>
  <si>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</si>
  <si>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</si>
  <si>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</si>
  <si>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</si>
  <si>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</si>
  <si>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</si>
  <si>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</si>
  <si>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</si>
  <si>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</si>
  <si>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</si>
  <si>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</si>
  <si>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</si>
  <si>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</si>
  <si>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</si>
  <si>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</si>
  <si>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</si>
  <si>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</si>
  <si>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</si>
  <si>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</si>
  <si>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</si>
  <si>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</si>
  <si>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</si>
  <si>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</si>
  <si>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</si>
  <si>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</si>
  <si>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</si>
  <si>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</si>
  <si>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</si>
  <si>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</si>
  <si>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</si>
  <si>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</si>
  <si>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</si>
  <si>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</si>
  <si>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</si>
  <si>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</si>
  <si>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</si>
  <si>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</si>
  <si>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</si>
  <si>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</si>
  <si>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</si>
  <si>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</si>
  <si>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</si>
  <si>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</si>
  <si>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</si>
  <si>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</si>
  <si>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</si>
  <si>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</si>
  <si>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</si>
  <si>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</si>
  <si>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</si>
  <si>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</si>
  <si>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</si>
  <si>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</si>
  <si>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</si>
  <si>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</si>
  <si>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</si>
  <si>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</si>
  <si>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</si>
  <si>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</si>
  <si>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</si>
  <si>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</si>
  <si>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</si>
  <si>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</si>
  <si>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</si>
  <si>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</si>
  <si>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</si>
  <si>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</si>
  <si>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</si>
  <si>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</si>
  <si>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</si>
  <si>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</si>
  <si>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</si>
  <si>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</si>
  <si>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</si>
  <si>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</si>
  <si>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</si>
  <si>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</si>
  <si>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</si>
  <si>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</si>
  <si>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</si>
  <si>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</si>
  <si>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</si>
  <si>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</si>
  <si>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</si>
  <si>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</si>
  <si>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</si>
  <si>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</si>
  <si>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</si>
  <si>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</si>
  <si>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</si>
  <si>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</si>
  <si>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</si>
  <si>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</si>
  <si>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</si>
  <si>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</si>
  <si>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</si>
  <si>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</si>
  <si>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</si>
  <si>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</si>
  <si>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</si>
  <si>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</si>
  <si>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</si>
  <si>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</si>
  <si>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</si>
  <si>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</si>
  <si>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</si>
  <si>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</si>
  <si>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</si>
  <si>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</si>
  <si>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</si>
  <si>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</si>
  <si>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</si>
  <si>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</si>
  <si>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</si>
  <si>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</si>
  <si>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</si>
  <si>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</si>
  <si>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</si>
  <si>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</si>
  <si>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</si>
  <si>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</si>
  <si>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</si>
  <si>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</si>
  <si>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</si>
  <si>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</si>
  <si>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</si>
  <si>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</si>
  <si>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</si>
  <si>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</si>
  <si>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</si>
  <si>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</si>
  <si>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</si>
  <si>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</si>
  <si>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</si>
  <si>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</si>
  <si>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</si>
  <si>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</si>
  <si>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</si>
  <si>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</si>
  <si>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</si>
  <si>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</si>
  <si>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</si>
  <si>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</si>
  <si>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</si>
  <si>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</si>
  <si>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</si>
  <si>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</si>
  <si>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</si>
  <si>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</si>
  <si>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</si>
  <si>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</si>
  <si>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</si>
  <si>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</si>
  <si>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</si>
  <si>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</si>
  <si>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</si>
  <si>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</si>
  <si>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</si>
  <si>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</si>
  <si>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</si>
  <si>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</si>
  <si>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</si>
  <si>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</si>
  <si>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</si>
  <si>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</si>
  <si>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</si>
  <si>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</si>
  <si>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</si>
  <si>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</si>
  <si>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</si>
  <si>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</si>
  <si>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</si>
  <si>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</si>
  <si>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</si>
  <si>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</si>
  <si>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</si>
  <si>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</si>
  <si>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</si>
  <si>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</si>
  <si>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</si>
  <si>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</si>
  <si>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</si>
  <si>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</si>
  <si>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</si>
  <si>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</si>
  <si>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</si>
  <si>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</si>
  <si>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</si>
  <si>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</si>
  <si>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</si>
  <si>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</si>
  <si>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</si>
  <si>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</si>
  <si>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</si>
  <si>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</si>
  <si>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</si>
  <si>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</si>
  <si>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</si>
  <si>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</si>
  <si>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</si>
  <si>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</si>
  <si>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</si>
  <si>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</si>
  <si>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</si>
  <si>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</si>
  <si>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</si>
  <si>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</si>
  <si>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</si>
  <si>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</si>
  <si>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</si>
  <si>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</si>
  <si>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</si>
  <si>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</si>
  <si>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</si>
  <si>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</si>
  <si>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</si>
  <si>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</si>
  <si>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</si>
  <si>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</si>
  <si>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</si>
  <si>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</si>
  <si>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</si>
  <si>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</si>
  <si>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</si>
  <si>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</si>
  <si>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</si>
  <si>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</si>
  <si>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</si>
  <si>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</si>
  <si>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</si>
  <si>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</si>
  <si>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</si>
  <si>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</si>
  <si>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</si>
  <si>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</si>
  <si>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</si>
  <si>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</si>
  <si>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</si>
  <si>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</si>
  <si>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</si>
  <si>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</si>
  <si>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</si>
  <si>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</si>
  <si>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</si>
  <si>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</si>
  <si>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</si>
  <si>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</si>
  <si>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</si>
  <si>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</si>
  <si>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</si>
  <si>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</si>
  <si>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</si>
  <si>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</si>
  <si>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</si>
  <si>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</si>
  <si>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</si>
  <si>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</si>
  <si>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</si>
  <si>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</si>
  <si>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</si>
  <si>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</si>
  <si>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</si>
  <si>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</si>
  <si>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</si>
  <si>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</si>
  <si>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</si>
  <si>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</si>
  <si>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</si>
  <si>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</si>
  <si>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</si>
  <si>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</si>
  <si>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</si>
  <si>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</si>
  <si>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</si>
  <si>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</si>
  <si>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</si>
  <si>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</si>
  <si>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</si>
  <si>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</si>
  <si>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</si>
  <si>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</si>
  <si>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</si>
  <si>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</si>
  <si>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</si>
  <si>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</si>
  <si>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</si>
  <si>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</si>
  <si>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</si>
  <si>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</si>
  <si>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</si>
  <si>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</si>
  <si>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</si>
  <si>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</si>
  <si>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</si>
  <si>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</si>
  <si>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</si>
  <si>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</si>
  <si>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</si>
  <si>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</si>
  <si>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</si>
  <si>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</si>
  <si>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</si>
  <si>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</si>
  <si>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</si>
  <si>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</si>
  <si>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</si>
  <si>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</si>
  <si>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</si>
  <si>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</si>
  <si>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</si>
  <si>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</si>
  <si>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</si>
  <si>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</si>
  <si>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</si>
  <si>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</si>
  <si>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</si>
  <si>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</si>
  <si>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</si>
  <si>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</si>
  <si>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</si>
  <si>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</si>
  <si>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</si>
  <si>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</si>
  <si>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</si>
  <si>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</si>
  <si>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</si>
  <si>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</si>
  <si>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</si>
  <si>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</si>
  <si>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</si>
  <si>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</si>
  <si>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</si>
  <si>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</si>
  <si>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</si>
  <si>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</si>
  <si>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</si>
  <si>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</si>
  <si>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</si>
  <si>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</si>
  <si>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</si>
  <si>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</si>
  <si>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</si>
  <si>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</si>
  <si>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</si>
  <si>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</si>
  <si>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</si>
  <si>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</si>
  <si>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</si>
  <si>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</si>
  <si>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</si>
  <si>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</si>
  <si>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</si>
  <si>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</si>
  <si>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</si>
  <si>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</si>
  <si>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</si>
  <si>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</si>
  <si>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</si>
  <si>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</si>
  <si>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</si>
  <si>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</si>
  <si>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</si>
  <si>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</si>
  <si>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</si>
  <si>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</si>
  <si>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</si>
  <si>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</si>
  <si>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</si>
  <si>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</si>
  <si>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</si>
  <si>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</si>
  <si>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</si>
  <si>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</si>
  <si>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</si>
  <si>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</si>
  <si>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</si>
  <si>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</si>
  <si>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</si>
  <si>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</si>
  <si>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</si>
  <si>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</si>
  <si>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</si>
  <si>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</si>
  <si>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</si>
  <si>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</si>
  <si>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</si>
  <si>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</si>
  <si>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</si>
  <si>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</si>
  <si>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</si>
  <si>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</si>
  <si>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</si>
  <si>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</si>
  <si>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</si>
  <si>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</si>
  <si>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</si>
  <si>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</si>
  <si>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</si>
  <si>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</si>
  <si>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</si>
  <si>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</si>
  <si>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</si>
  <si>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</si>
  <si>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</si>
  <si>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</si>
  <si>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</si>
  <si>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</si>
  <si>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</si>
  <si>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</si>
  <si>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</si>
  <si>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</si>
  <si>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</si>
  <si>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</si>
  <si>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</si>
  <si>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</si>
  <si>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</si>
  <si>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</si>
  <si>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</si>
  <si>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</si>
  <si>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</si>
  <si>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</si>
  <si>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</si>
  <si>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</si>
  <si>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</si>
  <si>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</si>
  <si>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</si>
  <si>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</si>
  <si>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</si>
  <si>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</si>
  <si>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</si>
  <si>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</si>
  <si>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</si>
  <si>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</si>
  <si>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</si>
  <si>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</si>
  <si>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</si>
  <si>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</si>
  <si>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</si>
  <si>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</si>
  <si>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</si>
  <si>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</si>
  <si>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</si>
  <si>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</si>
  <si>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</si>
  <si>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</si>
  <si>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</si>
  <si>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</si>
  <si>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</si>
  <si>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</si>
  <si>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</si>
  <si>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</si>
  <si>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</si>
  <si>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</si>
  <si>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</si>
  <si>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</si>
  <si>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</si>
  <si>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</si>
  <si>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</si>
  <si>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</si>
  <si>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</si>
  <si>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</si>
  <si>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</si>
  <si>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</si>
  <si>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</si>
  <si>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</si>
  <si>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</si>
  <si>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</si>
  <si>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</si>
  <si>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</si>
  <si>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</si>
  <si>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</si>
  <si>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</si>
  <si>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</si>
  <si>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</si>
  <si>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</si>
  <si>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</si>
  <si>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</si>
  <si>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</si>
  <si>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</si>
  <si>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</si>
  <si>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</si>
  <si>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</si>
  <si>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</si>
  <si>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</si>
  <si>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</si>
  <si>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</si>
  <si>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</si>
  <si>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</si>
  <si>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</si>
  <si>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</si>
  <si>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</si>
  <si>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</si>
  <si>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</si>
  <si>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</si>
  <si>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</si>
  <si>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</si>
  <si>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</si>
  <si>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</si>
  <si>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</si>
  <si>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</si>
  <si>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</si>
  <si>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</si>
  <si>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</si>
  <si>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</si>
  <si>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</si>
  <si>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</si>
  <si>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</si>
  <si>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</si>
  <si>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</si>
  <si>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</si>
  <si>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</si>
  <si>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</si>
  <si>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</si>
  <si>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</si>
  <si>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</si>
  <si>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</si>
  <si>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</si>
  <si>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</si>
  <si>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</si>
  <si>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</si>
  <si>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</si>
  <si>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</si>
  <si>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</si>
  <si>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</si>
  <si>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</si>
  <si>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</si>
  <si>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</si>
  <si>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</si>
  <si>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</si>
  <si>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</si>
  <si>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</si>
  <si>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</si>
  <si>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</si>
  <si>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</si>
  <si>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</si>
  <si>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</si>
  <si>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</si>
  <si>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</si>
  <si>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</si>
  <si>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</si>
  <si>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</si>
  <si>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</si>
  <si>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</si>
  <si>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</si>
  <si>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</si>
  <si>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</si>
  <si>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</si>
  <si>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</si>
  <si>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</si>
  <si>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</si>
  <si>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</si>
  <si>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</si>
  <si>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</si>
  <si>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</si>
  <si>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</si>
  <si>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</si>
  <si>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</si>
  <si>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</si>
  <si>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</si>
  <si>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</si>
  <si>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</si>
  <si>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</si>
  <si>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</si>
  <si>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</si>
  <si>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</si>
  <si>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</si>
  <si>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</si>
  <si>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</si>
  <si>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</si>
  <si>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</si>
  <si>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</si>
  <si>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</si>
  <si>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</si>
  <si>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</si>
  <si>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</si>
  <si>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</si>
  <si>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</si>
  <si>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</si>
  <si>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</si>
  <si>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</si>
  <si>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</si>
  <si>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</si>
  <si>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</si>
  <si>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</si>
  <si>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</si>
  <si>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</si>
  <si>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</si>
  <si>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</si>
  <si>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</si>
  <si>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</si>
  <si>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</si>
  <si>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</si>
  <si>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</si>
  <si>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</si>
  <si>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</si>
  <si>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</si>
  <si>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</si>
  <si>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</si>
  <si>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</si>
  <si>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</si>
  <si>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</si>
  <si>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</si>
  <si>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</si>
  <si>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</si>
  <si>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</si>
  <si>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</si>
  <si>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</si>
  <si>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</si>
  <si>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</si>
  <si>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</si>
  <si>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</si>
  <si>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</si>
  <si>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</si>
  <si>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</si>
  <si>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</si>
  <si>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</si>
  <si>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</si>
  <si>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</si>
  <si>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</si>
  <si>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</si>
  <si>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</si>
  <si>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</si>
  <si>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</si>
  <si>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</si>
  <si>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</si>
  <si>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</si>
  <si>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</si>
  <si>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</si>
  <si>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</si>
  <si>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</si>
  <si>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</si>
  <si>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</si>
  <si>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</si>
  <si>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</si>
  <si>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</si>
  <si>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</si>
  <si>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</si>
  <si>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</si>
  <si>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</si>
  <si>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</si>
  <si>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</si>
  <si>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</si>
  <si>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</si>
  <si>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</si>
  <si>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</si>
  <si>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</si>
  <si>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</si>
  <si>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</si>
  <si>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</si>
  <si>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</si>
  <si>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</si>
  <si>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</si>
  <si>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</si>
  <si>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</si>
  <si>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</si>
  <si>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</si>
  <si>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</si>
  <si>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</si>
  <si>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</si>
  <si>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</si>
  <si>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</si>
  <si>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</si>
  <si>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</si>
  <si>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</si>
  <si>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</si>
  <si>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</si>
  <si>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</si>
  <si>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</si>
  <si>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</si>
  <si>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</si>
  <si>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</si>
  <si>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</si>
  <si>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</si>
  <si>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</si>
  <si>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</si>
  <si>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</si>
  <si>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</si>
  <si>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</si>
  <si>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</si>
  <si>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</si>
  <si>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</si>
  <si>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</si>
  <si>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</si>
  <si>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</si>
  <si>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</si>
  <si>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</si>
  <si>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</si>
  <si>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</si>
  <si>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</si>
  <si>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</si>
  <si>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</si>
  <si>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</si>
  <si>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</si>
  <si>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</si>
  <si>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</si>
  <si>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</si>
  <si>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</si>
  <si>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</si>
  <si>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</si>
  <si>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</si>
  <si>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</si>
  <si>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</si>
  <si>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</si>
  <si>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</si>
  <si>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</si>
  <si>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</si>
  <si>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</si>
  <si>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</si>
  <si>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</si>
  <si>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</si>
  <si>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</si>
  <si>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</si>
  <si>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</si>
  <si>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</si>
  <si>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</si>
  <si>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</si>
  <si>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</si>
  <si>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</si>
  <si>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</si>
  <si>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</si>
  <si>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</si>
  <si>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</si>
  <si>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</si>
  <si>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</si>
  <si>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</si>
  <si>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</si>
  <si>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</si>
  <si>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</si>
  <si>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</si>
  <si>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</si>
  <si>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</si>
  <si>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</si>
  <si>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</si>
  <si>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</si>
  <si>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</si>
  <si>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</si>
  <si>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</si>
  <si>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</si>
  <si>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</si>
  <si>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</si>
  <si>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</si>
  <si>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</si>
  <si>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</si>
  <si>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</si>
  <si>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</si>
  <si>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</si>
  <si>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</si>
  <si>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</si>
  <si>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</si>
  <si>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</si>
  <si>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</si>
  <si>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</si>
  <si>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</si>
  <si>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</si>
  <si>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</si>
  <si>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</si>
  <si>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</si>
  <si>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</si>
  <si>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</si>
  <si>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</si>
  <si>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</si>
  <si>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</si>
  <si>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</si>
  <si>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</si>
  <si>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</si>
  <si>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</si>
  <si>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</si>
  <si>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</si>
  <si>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</si>
  <si>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</si>
  <si>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</si>
  <si>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</si>
  <si>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</si>
  <si>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</si>
  <si>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</si>
  <si>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</si>
  <si>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</si>
  <si>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</si>
  <si>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</si>
  <si>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</si>
  <si>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</si>
  <si>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</si>
  <si>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</si>
  <si>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</si>
  <si>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</si>
  <si>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</si>
  <si>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</si>
  <si>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</si>
  <si>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</si>
  <si>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</si>
  <si>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</si>
  <si>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</si>
  <si>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</si>
  <si>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</si>
  <si>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</si>
  <si>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</si>
  <si>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</si>
  <si>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</si>
  <si>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</si>
  <si>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</si>
  <si>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</si>
  <si>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</si>
  <si>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</si>
  <si>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</si>
  <si>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</si>
  <si>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</si>
  <si>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</si>
  <si>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</si>
  <si>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</si>
  <si>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</si>
  <si>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</si>
  <si>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</si>
  <si>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</si>
  <si>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</si>
  <si>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</si>
  <si>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</si>
  <si>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</si>
  <si>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</si>
  <si>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</si>
  <si>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</si>
  <si>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</si>
  <si>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</si>
  <si>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</si>
  <si>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</si>
  <si>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</si>
  <si>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</si>
  <si>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</si>
  <si>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</si>
  <si>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</si>
  <si>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</si>
  <si>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</si>
  <si>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</si>
  <si>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</si>
  <si>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</si>
  <si>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</si>
  <si>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</si>
  <si>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</si>
  <si>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</si>
  <si>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</si>
  <si>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</si>
  <si>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</si>
  <si>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</si>
  <si>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</si>
  <si>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</si>
  <si>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</si>
  <si>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</si>
  <si>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</si>
  <si>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</si>
  <si>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</si>
  <si>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</si>
  <si>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</si>
  <si>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</si>
  <si>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</si>
  <si>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</si>
  <si>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</si>
  <si>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</si>
  <si>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</si>
  <si>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</si>
  <si>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</si>
  <si>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</si>
  <si>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</si>
  <si>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</si>
  <si>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</si>
  <si>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</si>
  <si>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</si>
  <si>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</si>
  <si>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</si>
  <si>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</si>
  <si>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</si>
  <si>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</si>
  <si>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</si>
  <si>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</si>
  <si>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</si>
  <si>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</si>
  <si>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</si>
  <si>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</si>
  <si>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</si>
  <si>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</si>
  <si>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</si>
  <si>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</si>
  <si>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</si>
  <si>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</si>
  <si>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</si>
  <si>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</si>
  <si>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</si>
  <si>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</si>
  <si>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</si>
  <si>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</si>
  <si>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</si>
  <si>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</si>
  <si>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</si>
  <si>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</si>
  <si>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</si>
  <si>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</si>
  <si>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</si>
  <si>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</si>
  <si>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</si>
  <si>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</si>
  <si>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</si>
  <si>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</si>
  <si>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</si>
  <si>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</si>
  <si>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</si>
  <si>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</si>
  <si>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</si>
  <si>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</si>
  <si>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</si>
  <si>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</si>
  <si>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</si>
  <si>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</si>
  <si>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</si>
  <si>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</si>
  <si>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</si>
  <si>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</si>
  <si>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</si>
  <si>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</si>
  <si>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</si>
  <si>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</si>
  <si>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</si>
  <si>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</si>
  <si>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</si>
  <si>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</si>
  <si>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</si>
  <si>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</si>
  <si>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</si>
  <si>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</si>
  <si>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</si>
  <si>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</si>
  <si>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</si>
  <si>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</si>
  <si>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</si>
  <si>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</si>
  <si>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</si>
  <si>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</si>
  <si>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</si>
  <si>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</si>
  <si>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</si>
  <si>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</si>
  <si>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</si>
  <si>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</si>
  <si>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</si>
  <si>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</si>
  <si>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</si>
  <si>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</si>
  <si>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</si>
  <si>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</si>
  <si>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</si>
  <si>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</si>
  <si>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</si>
  <si>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</si>
  <si>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</si>
  <si>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</si>
  <si>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</si>
  <si>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</si>
  <si>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</si>
  <si>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</si>
  <si>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</si>
  <si>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</si>
  <si>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</si>
  <si>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</si>
  <si>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</si>
  <si>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</si>
  <si>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</si>
  <si>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</si>
  <si>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</si>
  <si>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</si>
  <si>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</si>
  <si>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</si>
  <si>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</si>
  <si>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</si>
  <si>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</si>
  <si>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</si>
  <si>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</si>
  <si>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</si>
  <si>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</si>
  <si>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</si>
  <si>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</si>
  <si>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</si>
  <si>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</si>
  <si>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</si>
  <si>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</si>
  <si>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</si>
  <si>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</si>
  <si>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</si>
  <si>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</si>
  <si>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</si>
  <si>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</si>
  <si>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</si>
  <si>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</si>
  <si>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</si>
  <si>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</si>
  <si>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</si>
  <si>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</si>
  <si>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</si>
  <si>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</si>
  <si>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</si>
  <si>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</si>
  <si>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</si>
  <si>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</si>
  <si>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</si>
  <si>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</si>
  <si>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</si>
  <si>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</si>
  <si>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</si>
  <si>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</si>
  <si>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</si>
  <si>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</si>
  <si>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</si>
  <si>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</si>
  <si>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</si>
  <si>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</si>
  <si>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</si>
  <si>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</si>
  <si>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</si>
  <si>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</si>
  <si>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</si>
  <si>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</si>
  <si>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</si>
  <si>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</si>
  <si>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</si>
  <si>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</si>
  <si>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</si>
  <si>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</si>
  <si>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</si>
  <si>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</si>
  <si>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</si>
  <si>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</si>
  <si>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</si>
  <si>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</si>
  <si>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</si>
  <si>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</si>
  <si>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</si>
  <si>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</si>
  <si>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</si>
  <si>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</si>
  <si>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</si>
  <si>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</si>
  <si>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</si>
  <si>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</si>
  <si>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</si>
  <si>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</si>
  <si>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</si>
  <si>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</si>
  <si>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</si>
  <si>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</si>
  <si>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</si>
  <si>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</si>
  <si>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</si>
  <si>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</si>
  <si>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</si>
  <si>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</si>
  <si>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</si>
  <si>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</si>
  <si>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</si>
  <si>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</si>
  <si>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</si>
  <si>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</si>
  <si>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</si>
  <si>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</si>
  <si>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</si>
  <si>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</si>
  <si>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</si>
  <si>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</si>
  <si>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</si>
  <si>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</si>
  <si>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</si>
  <si>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</si>
  <si>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</si>
  <si>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</si>
  <si>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</si>
  <si>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</si>
  <si>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</si>
  <si>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</si>
  <si>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</si>
  <si>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</si>
  <si>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</si>
  <si>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</si>
  <si>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</si>
  <si>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</si>
  <si>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</si>
  <si>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</si>
  <si>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</si>
  <si>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</si>
  <si>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</si>
  <si>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</si>
  <si>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</si>
  <si>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</si>
  <si>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</si>
  <si>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</si>
  <si>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</si>
  <si>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</si>
  <si>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</si>
  <si>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</si>
  <si>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</si>
  <si>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</si>
  <si>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</si>
  <si>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</si>
  <si>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</si>
  <si>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</si>
  <si>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</si>
  <si>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</si>
  <si>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</si>
  <si>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</si>
  <si>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</si>
  <si>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</si>
  <si>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</si>
  <si>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</si>
  <si>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</si>
  <si>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</si>
  <si>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</si>
  <si>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</si>
  <si>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</si>
  <si>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</si>
  <si>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</si>
  <si>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</si>
  <si>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</si>
  <si>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</si>
  <si>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</si>
  <si>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</si>
  <si>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</si>
  <si>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</si>
  <si>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</si>
  <si>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</si>
  <si>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</si>
  <si>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</si>
  <si>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</si>
  <si>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</si>
  <si>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</si>
  <si>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</si>
  <si>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</si>
  <si>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</si>
  <si>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</si>
  <si>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</si>
  <si>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</si>
  <si>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</si>
  <si>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</si>
  <si>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</si>
  <si>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</si>
  <si>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</si>
  <si>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</si>
  <si>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</si>
  <si>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</si>
  <si>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</si>
  <si>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</si>
  <si>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</si>
  <si>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</si>
  <si>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</si>
  <si>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</si>
  <si>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</si>
  <si>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</si>
  <si>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</si>
  <si>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</si>
  <si>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</si>
  <si>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</si>
  <si>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</si>
  <si>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</si>
  <si>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</si>
  <si>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</si>
  <si>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</si>
  <si>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</si>
  <si>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</si>
  <si>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</si>
  <si>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</si>
  <si>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</si>
  <si>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</si>
  <si>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</si>
  <si>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</si>
  <si>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</si>
  <si>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</si>
  <si>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</si>
  <si>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</si>
  <si>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</si>
  <si>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</si>
  <si>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</si>
  <si>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</si>
  <si>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</si>
  <si>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</si>
  <si>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</si>
  <si>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</si>
  <si>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</si>
  <si>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</si>
  <si>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</si>
  <si>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</si>
  <si>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</si>
  <si>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</si>
  <si>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</si>
  <si>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</si>
  <si>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</si>
  <si>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</si>
  <si>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</si>
  <si>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</si>
  <si>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</si>
  <si>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</si>
  <si>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</si>
  <si>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</si>
  <si>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</si>
  <si>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</si>
  <si>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</si>
  <si>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</si>
  <si>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</si>
  <si>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</si>
  <si>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</si>
  <si>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</si>
  <si>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</si>
  <si>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</si>
  <si>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</si>
  <si>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</si>
  <si>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</si>
  <si>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</si>
  <si>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</si>
  <si>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</si>
  <si>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</si>
  <si>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</si>
  <si>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</si>
  <si>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</si>
  <si>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</si>
  <si>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</si>
  <si>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</si>
  <si>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</si>
  <si>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</si>
  <si>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</si>
  <si>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</si>
  <si>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</si>
  <si>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</si>
  <si>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</si>
  <si>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</si>
  <si>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</si>
  <si>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</si>
  <si>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</si>
  <si>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</si>
  <si>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</si>
  <si>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</si>
  <si>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</si>
  <si>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</si>
  <si>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</si>
  <si>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</si>
  <si>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</si>
  <si>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</si>
  <si>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</si>
  <si>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</si>
  <si>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</si>
  <si>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</si>
  <si>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</si>
  <si>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</si>
  <si>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</si>
  <si>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</si>
  <si>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</si>
  <si>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</si>
  <si>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</si>
  <si>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</si>
  <si>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</si>
  <si>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</si>
  <si>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</si>
  <si>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</si>
  <si>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</si>
  <si>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</si>
  <si>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</si>
  <si>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</si>
  <si>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</si>
  <si>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</si>
  <si>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</si>
  <si>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</si>
  <si>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</si>
  <si>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</si>
  <si>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</si>
  <si>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</si>
  <si>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</si>
  <si>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</si>
  <si>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</si>
  <si>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</si>
  <si>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</si>
  <si>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</si>
  <si>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</si>
  <si>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</si>
  <si>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</si>
  <si>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</si>
  <si>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</si>
  <si>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</si>
  <si>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</si>
  <si>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</si>
  <si>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</si>
  <si>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</si>
  <si>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</si>
  <si>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</si>
  <si>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</si>
  <si>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</si>
  <si>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</si>
  <si>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</si>
  <si>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</si>
  <si>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</si>
  <si>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</si>
  <si>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</si>
  <si>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</si>
  <si>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</si>
  <si>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</si>
  <si>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</si>
  <si>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</si>
  <si>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</si>
  <si>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</si>
  <si>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</si>
  <si>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</si>
  <si>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</si>
  <si>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</si>
  <si>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</si>
  <si>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</si>
  <si>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</si>
  <si>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</si>
  <si>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</si>
  <si>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</si>
  <si>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</si>
  <si>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</si>
  <si>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</si>
  <si>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</si>
  <si>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</si>
  <si>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</si>
  <si>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</si>
  <si>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</si>
  <si>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</si>
  <si>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</si>
  <si>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</si>
  <si>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</si>
  <si>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</si>
  <si>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</si>
  <si>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</si>
  <si>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</si>
  <si>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</si>
  <si>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</si>
  <si>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</si>
  <si>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</si>
  <si>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</si>
  <si>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</si>
  <si>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</si>
  <si>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</si>
  <si>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</si>
  <si>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</si>
  <si>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</si>
  <si>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</si>
  <si>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</si>
  <si>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</si>
  <si>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</si>
  <si>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</si>
  <si>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</si>
  <si>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</si>
  <si>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</si>
  <si>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</si>
  <si>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</si>
  <si>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</si>
  <si>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</si>
  <si>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</si>
  <si>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</si>
  <si>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</si>
  <si>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</si>
  <si>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</si>
  <si>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</si>
  <si>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</si>
  <si>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</si>
  <si>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</si>
  <si>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</si>
  <si>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</si>
  <si>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</si>
  <si>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</si>
  <si>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</si>
  <si>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</si>
  <si>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</si>
  <si>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</si>
  <si>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</si>
  <si>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</si>
  <si>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</si>
  <si>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</si>
  <si>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</si>
  <si>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</si>
  <si>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</si>
  <si>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</si>
  <si>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</si>
  <si>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</si>
  <si>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</si>
  <si>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</si>
  <si>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</si>
  <si>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</si>
  <si>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</si>
  <si>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</si>
  <si>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</si>
  <si>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</si>
  <si>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</si>
  <si>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</si>
  <si>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</si>
  <si>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</si>
  <si>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</si>
  <si>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</si>
  <si>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</si>
  <si>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</si>
  <si>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</si>
  <si>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</si>
  <si>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</si>
  <si>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</si>
  <si>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</si>
  <si>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</si>
  <si>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</si>
  <si>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</si>
  <si>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</si>
  <si>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</si>
  <si>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</si>
  <si>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</si>
  <si>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</si>
  <si>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</si>
  <si>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</si>
  <si>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</si>
  <si>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</si>
  <si>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</si>
  <si>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</si>
  <si>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</si>
  <si>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</si>
  <si>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</si>
  <si>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</si>
  <si>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</si>
  <si>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</si>
  <si>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</si>
  <si>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</si>
  <si>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</si>
  <si>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</si>
  <si>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</si>
  <si>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</si>
  <si>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</si>
  <si>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</si>
  <si>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</si>
  <si>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</si>
  <si>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</si>
  <si>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</si>
  <si>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</si>
  <si>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</si>
  <si>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</si>
  <si>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</si>
  <si>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</si>
  <si>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</si>
  <si>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</si>
  <si>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</si>
  <si>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</si>
  <si>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</si>
  <si>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</si>
  <si>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</si>
  <si>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</si>
  <si>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</si>
  <si>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</si>
  <si>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</si>
  <si>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</si>
  <si>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</si>
  <si>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</si>
  <si>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</si>
  <si>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</si>
  <si>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</si>
  <si>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</si>
  <si>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</si>
  <si>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</si>
  <si>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</si>
  <si>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</si>
  <si>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</si>
  <si>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</si>
  <si>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</si>
  <si>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</si>
  <si>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</si>
  <si>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</si>
  <si>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</si>
  <si>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</si>
  <si>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</si>
  <si>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</si>
  <si>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</si>
  <si>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</si>
  <si>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</si>
  <si>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</si>
  <si>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</si>
  <si>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</si>
  <si>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</si>
  <si>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</si>
  <si>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</si>
  <si>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</si>
  <si>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</si>
  <si>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</si>
  <si>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</si>
  <si>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</si>
  <si>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</si>
  <si>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</si>
  <si>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</si>
  <si>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</si>
  <si>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</si>
  <si>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</si>
  <si>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</si>
  <si>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</si>
  <si>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</si>
  <si>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</si>
  <si>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</si>
  <si>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</si>
  <si>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</si>
  <si>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</si>
  <si>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</si>
  <si>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</si>
  <si>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</si>
  <si>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</si>
  <si>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</si>
  <si>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</si>
  <si>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</si>
  <si>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</si>
  <si>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</si>
  <si>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</si>
  <si>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</si>
  <si>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</si>
  <si>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</si>
  <si>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</si>
  <si>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</si>
  <si>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</si>
  <si>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</si>
  <si>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</si>
  <si>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</si>
  <si>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</si>
  <si>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</si>
  <si>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</si>
  <si>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</si>
  <si>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</si>
  <si>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</si>
  <si>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</si>
  <si>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</si>
  <si>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</si>
  <si>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</si>
  <si>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</si>
  <si>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</si>
  <si>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</si>
  <si>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</si>
  <si>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</si>
  <si>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</si>
  <si>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</si>
  <si>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</si>
  <si>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</si>
  <si>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</si>
  <si>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</si>
  <si>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</si>
  <si>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</si>
  <si>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</si>
  <si>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</si>
  <si>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</si>
  <si>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</si>
  <si>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</si>
  <si>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</si>
  <si>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</si>
  <si>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</si>
  <si>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</si>
  <si>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</si>
  <si>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</si>
  <si>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</si>
  <si>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</si>
  <si>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</si>
  <si>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</si>
  <si>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</si>
  <si>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</si>
  <si>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</si>
  <si>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</si>
  <si>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</si>
  <si>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</si>
  <si>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</si>
  <si>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</si>
  <si>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</si>
  <si>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</si>
  <si>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</si>
  <si>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</si>
  <si>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</si>
  <si>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</si>
  <si>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</si>
  <si>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</si>
  <si>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</si>
  <si>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</si>
  <si>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</si>
  <si>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</si>
  <si>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</si>
  <si>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</si>
  <si>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</si>
  <si>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</si>
  <si>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</si>
  <si>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</si>
  <si>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</si>
  <si>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</si>
  <si>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</si>
  <si>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</si>
  <si>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</si>
  <si>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</si>
  <si>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</si>
  <si>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</si>
  <si>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</si>
  <si>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</si>
  <si>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</si>
  <si>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</si>
  <si>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</si>
  <si>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</si>
  <si>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</si>
  <si>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</si>
  <si>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</si>
  <si>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</si>
  <si>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</si>
  <si>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</si>
  <si>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</si>
  <si>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</si>
  <si>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</si>
  <si>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</si>
  <si>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</si>
  <si>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</si>
  <si>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</si>
  <si>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</si>
  <si>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</si>
  <si>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</si>
  <si>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</si>
  <si>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</si>
  <si>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</si>
  <si>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</si>
  <si>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</si>
  <si>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</si>
  <si>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</si>
  <si>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</si>
  <si>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</si>
  <si>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</si>
  <si>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</si>
  <si>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</si>
  <si>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</si>
  <si>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</si>
  <si>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</si>
  <si>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</si>
  <si>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</si>
  <si>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</si>
  <si>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</si>
  <si>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</si>
  <si>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</si>
  <si>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</si>
  <si>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</si>
  <si>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</si>
  <si>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</si>
  <si>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</si>
  <si>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</si>
  <si>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</si>
  <si>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</si>
  <si>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</si>
  <si>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</si>
  <si>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</si>
  <si>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</si>
  <si>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</si>
  <si>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</si>
  <si>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</si>
  <si>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</si>
  <si>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</si>
  <si>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</si>
  <si>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</si>
  <si>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</si>
  <si>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</si>
  <si>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</si>
  <si>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</si>
  <si>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</si>
  <si>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</si>
  <si>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</si>
  <si>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</si>
  <si>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</si>
  <si>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</si>
  <si>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</si>
  <si>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</si>
  <si>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</si>
  <si>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</si>
  <si>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</si>
  <si>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</si>
  <si>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</si>
  <si>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</si>
  <si>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</si>
  <si>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</si>
  <si>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</si>
  <si>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</si>
  <si>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</si>
  <si>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</si>
  <si>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</si>
  <si>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</si>
  <si>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</si>
  <si>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</si>
  <si>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</si>
  <si>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</si>
  <si>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</si>
  <si>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</si>
  <si>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</si>
  <si>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</si>
  <si>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</si>
  <si>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</si>
  <si>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</si>
  <si>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</si>
  <si>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</si>
  <si>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</si>
  <si>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</si>
  <si>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</si>
  <si>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</si>
  <si>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</si>
  <si>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</si>
  <si>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</si>
  <si>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</si>
  <si>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</si>
  <si>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</si>
  <si>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</si>
  <si>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</si>
  <si>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</si>
  <si>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</si>
  <si>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</si>
  <si>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</si>
  <si>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</si>
  <si>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</si>
  <si>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</si>
  <si>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</si>
  <si>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</si>
  <si>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</si>
  <si>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</si>
  <si>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</si>
  <si>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</si>
  <si>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</si>
  <si>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</si>
  <si>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</si>
  <si>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</si>
  <si>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</si>
  <si>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</si>
  <si>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</si>
  <si>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</si>
  <si>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</si>
  <si>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</si>
  <si>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</si>
  <si>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</si>
  <si>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</si>
  <si>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</si>
  <si>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</si>
  <si>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</si>
  <si>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</si>
  <si>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</si>
  <si>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</si>
  <si>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</si>
  <si>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</si>
  <si>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</si>
  <si>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</si>
  <si>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</si>
  <si>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</si>
  <si>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</si>
  <si>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</si>
  <si>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</si>
  <si>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</si>
  <si>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</si>
  <si>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</si>
  <si>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</si>
  <si>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</si>
  <si>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</si>
  <si>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</si>
  <si>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</si>
  <si>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</si>
  <si>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</si>
  <si>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</si>
  <si>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</si>
  <si>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</si>
  <si>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</si>
  <si>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</si>
  <si>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</si>
  <si>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</si>
  <si>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</si>
  <si>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</si>
  <si>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</si>
  <si>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</si>
  <si>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</si>
  <si>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</si>
  <si>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</si>
  <si>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</si>
  <si>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</si>
  <si>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</si>
  <si>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</si>
  <si>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</si>
  <si>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</si>
  <si>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</si>
  <si>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</si>
  <si>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</si>
  <si>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</si>
  <si>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</si>
  <si>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</si>
  <si>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</si>
  <si>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</si>
  <si>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</si>
  <si>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</si>
  <si>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</si>
  <si>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</si>
  <si>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</si>
  <si>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</si>
  <si>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</si>
  <si>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</si>
  <si>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</si>
  <si>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</si>
  <si>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</si>
  <si>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</si>
  <si>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</si>
  <si>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</si>
  <si>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</si>
  <si>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</si>
  <si>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</si>
  <si>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</si>
  <si>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</si>
  <si>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</si>
  <si>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</si>
  <si>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</si>
  <si>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</si>
  <si>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</si>
  <si>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</si>
  <si>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</si>
  <si>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</si>
  <si>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</si>
  <si>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</si>
  <si>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</si>
  <si>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</si>
  <si>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</si>
  <si>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</si>
  <si>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</si>
  <si>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</si>
  <si>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</si>
  <si>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</si>
  <si>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</si>
  <si>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</si>
  <si>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</si>
  <si>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</si>
  <si>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</si>
  <si>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</si>
  <si>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</si>
  <si>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</si>
  <si>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</si>
  <si>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</si>
  <si>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</si>
  <si>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</si>
  <si>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</si>
  <si>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</si>
  <si>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</si>
  <si>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</si>
  <si>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</si>
  <si>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</si>
  <si>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</si>
  <si>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</si>
  <si>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</si>
  <si>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</si>
  <si>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</si>
  <si>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</si>
  <si>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</si>
  <si>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</si>
  <si>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</si>
  <si>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</si>
  <si>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</si>
  <si>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</si>
  <si>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</si>
  <si>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</si>
  <si>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</si>
  <si>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</si>
  <si>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</si>
  <si>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</si>
  <si>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</si>
  <si>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</si>
  <si>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</si>
  <si>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</si>
  <si>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</si>
  <si>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</si>
  <si>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</si>
  <si>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</si>
  <si>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</si>
  <si>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</si>
  <si>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</si>
  <si>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</si>
  <si>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</si>
  <si>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</si>
  <si>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</si>
  <si>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</si>
  <si>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</si>
  <si>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</si>
  <si>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</si>
  <si>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</si>
  <si>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</si>
  <si>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</si>
  <si>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</si>
  <si>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</si>
  <si>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</si>
  <si>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</si>
  <si>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</si>
  <si>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</si>
  <si>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</si>
  <si>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</si>
  <si>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</si>
  <si>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</si>
  <si>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</si>
  <si>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</si>
  <si>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</si>
  <si>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</si>
  <si>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</si>
  <si>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</si>
  <si>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</si>
  <si>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</si>
  <si>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</si>
  <si>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</si>
  <si>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</si>
  <si>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</si>
  <si>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</si>
  <si>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</si>
  <si>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</si>
  <si>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</si>
  <si>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</si>
  <si>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</si>
  <si>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</si>
  <si>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</si>
  <si>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</si>
  <si>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</si>
  <si>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</si>
  <si>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</si>
  <si>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</si>
  <si>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</si>
  <si>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</si>
  <si>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</si>
  <si>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</si>
  <si>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</si>
  <si>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</si>
  <si>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</si>
  <si>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</si>
  <si>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</si>
  <si>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</si>
  <si>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</si>
  <si>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</si>
  <si>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</si>
  <si>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</si>
  <si>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</si>
  <si>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</si>
  <si>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</si>
  <si>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</si>
  <si>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</si>
  <si>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</si>
  <si>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</si>
  <si>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</si>
  <si>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</si>
  <si>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</si>
  <si>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</si>
  <si>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</si>
  <si>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</si>
  <si>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</si>
  <si>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</si>
  <si>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</si>
  <si>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</si>
  <si>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</si>
  <si>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</si>
  <si>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</si>
  <si>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</si>
  <si>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</si>
  <si>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</si>
  <si>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</si>
  <si>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</si>
  <si>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</si>
  <si>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</si>
  <si>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</si>
  <si>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</si>
  <si>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</si>
  <si>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</si>
  <si>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</si>
  <si>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</si>
  <si>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</si>
  <si>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</si>
  <si>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</si>
  <si>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</si>
  <si>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</si>
  <si>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</si>
  <si>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</si>
  <si>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</si>
  <si>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</si>
  <si>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</si>
  <si>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</si>
  <si>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</si>
  <si>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</si>
  <si>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</si>
  <si>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</si>
  <si>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</si>
  <si>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</si>
  <si>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</si>
  <si>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</si>
  <si>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</si>
  <si>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</si>
  <si>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</si>
  <si>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</si>
  <si>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</si>
  <si>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</si>
  <si>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</si>
  <si>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</si>
  <si>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</si>
  <si>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</si>
  <si>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</si>
  <si>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</si>
  <si>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</si>
  <si>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</si>
  <si>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</si>
  <si>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</si>
  <si>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</si>
  <si>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</si>
  <si>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</si>
  <si>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</si>
  <si>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</si>
  <si>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</si>
  <si>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</si>
  <si>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</si>
  <si>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</si>
  <si>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</si>
  <si>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</si>
  <si>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</si>
  <si>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</si>
  <si>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</si>
  <si>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</si>
  <si>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</si>
  <si>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</si>
  <si>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</si>
  <si>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</si>
  <si>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</si>
  <si>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</si>
  <si>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</si>
  <si>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</si>
  <si>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</si>
  <si>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</si>
  <si>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</si>
  <si>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</si>
  <si>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</si>
  <si>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</si>
  <si>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</si>
  <si>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</si>
  <si>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</si>
  <si>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</si>
  <si>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</si>
  <si>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</si>
  <si>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</si>
  <si>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</si>
  <si>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</si>
  <si>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</si>
  <si>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</si>
  <si>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</si>
  <si>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</si>
  <si>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</si>
  <si>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</si>
  <si>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</si>
  <si>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</si>
  <si>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</si>
  <si>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</si>
  <si>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</si>
  <si>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</si>
  <si>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</si>
  <si>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</si>
  <si>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</si>
  <si>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</si>
  <si>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</si>
  <si>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</si>
  <si>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</si>
  <si>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</si>
  <si>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</si>
  <si>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</si>
  <si>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</si>
  <si>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</si>
  <si>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</si>
  <si>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</si>
  <si>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</si>
  <si>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</si>
  <si>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</si>
  <si>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</si>
  <si>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</si>
  <si>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</si>
  <si>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</si>
  <si>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</si>
  <si>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</si>
  <si>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</si>
  <si>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</si>
  <si>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</si>
  <si>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</si>
  <si>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</si>
  <si>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</si>
  <si>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</si>
  <si>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</si>
  <si>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</si>
  <si>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</si>
  <si>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</si>
  <si>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</si>
  <si>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</si>
  <si>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</si>
  <si>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</si>
  <si>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</si>
  <si>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</si>
  <si>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</si>
  <si>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</si>
  <si>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</si>
  <si>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</si>
  <si>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</si>
  <si>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</si>
  <si>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</si>
  <si>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</si>
  <si>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</si>
  <si>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</si>
  <si>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</si>
  <si>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</si>
  <si>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</si>
  <si>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</si>
  <si>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</si>
  <si>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</si>
  <si>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</si>
  <si>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</si>
  <si>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</si>
  <si>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</si>
  <si>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</si>
  <si>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</si>
  <si>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</si>
  <si>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</si>
  <si>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</si>
  <si>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</si>
  <si>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</si>
  <si>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</si>
  <si>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</si>
  <si>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</si>
  <si>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</si>
  <si>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</si>
  <si>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</si>
  <si>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</si>
  <si>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</si>
  <si>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</si>
  <si>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</si>
  <si>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</si>
  <si>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</si>
  <si>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</si>
  <si>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</si>
  <si>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</si>
  <si>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</si>
  <si>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</si>
  <si>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</si>
  <si>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</si>
  <si>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</si>
  <si>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</si>
  <si>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</si>
  <si>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</si>
  <si>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</si>
  <si>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</si>
  <si>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</si>
  <si>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</si>
  <si>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</si>
  <si>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</si>
  <si>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</si>
  <si>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</si>
  <si>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</si>
  <si>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</si>
  <si>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</si>
  <si>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</si>
  <si>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</si>
  <si>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</si>
  <si>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</si>
  <si>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</si>
  <si>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</si>
  <si>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</si>
  <si>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</si>
  <si>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</si>
  <si>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</si>
  <si>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</si>
  <si>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</si>
  <si>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</si>
  <si>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</si>
  <si>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</si>
  <si>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</si>
  <si>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</si>
  <si>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</si>
  <si>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</si>
  <si>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</si>
  <si>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</si>
  <si>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</si>
  <si>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</si>
  <si>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</si>
  <si>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</si>
  <si>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</si>
  <si>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</si>
  <si>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</si>
  <si>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</si>
  <si>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</si>
  <si>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</si>
  <si>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</si>
  <si>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</si>
  <si>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</si>
  <si>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</si>
  <si>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</si>
  <si>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</si>
  <si>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</si>
  <si>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</si>
  <si>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</si>
  <si>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</si>
  <si>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</si>
  <si>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</si>
  <si>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</si>
  <si>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</si>
  <si>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</si>
  <si>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</si>
  <si>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</si>
  <si>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</si>
  <si>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</si>
  <si>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</si>
  <si>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</si>
  <si>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</si>
  <si>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</si>
  <si>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</si>
  <si>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</si>
  <si>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</si>
  <si>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</si>
  <si>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</si>
  <si>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</si>
  <si>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</si>
  <si>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</si>
  <si>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</si>
  <si>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</si>
  <si>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</si>
  <si>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</si>
  <si>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</si>
  <si>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</si>
  <si>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</si>
  <si>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</si>
  <si>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</si>
  <si>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</si>
  <si>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</si>
  <si>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</si>
  <si>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</si>
  <si>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</si>
  <si>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</si>
  <si>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</si>
  <si>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</si>
  <si>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</si>
  <si>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</si>
  <si>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</si>
  <si>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</si>
  <si>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</si>
  <si>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</si>
  <si>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</si>
  <si>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</si>
  <si>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</si>
  <si>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</si>
  <si>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</si>
  <si>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</si>
  <si>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</si>
  <si>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</si>
  <si>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</si>
  <si>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</si>
  <si>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</si>
  <si>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</si>
  <si>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</si>
  <si>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</si>
  <si>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</si>
  <si>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</si>
  <si>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</si>
  <si>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</si>
  <si>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</si>
  <si>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</si>
  <si>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</si>
  <si>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</si>
  <si>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</si>
  <si>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</si>
  <si>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</si>
  <si>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</si>
  <si>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</si>
  <si>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</si>
  <si>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</si>
  <si>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</si>
  <si>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</si>
  <si>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</si>
  <si>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</si>
  <si>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</si>
  <si>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</si>
  <si>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</si>
  <si>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</si>
  <si>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</si>
  <si>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</si>
  <si>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</si>
  <si>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</si>
  <si>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</si>
  <si>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</si>
  <si>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</si>
  <si>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</si>
  <si>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</si>
  <si>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</si>
  <si>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</si>
  <si>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</si>
  <si>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</si>
  <si>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</si>
  <si>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</si>
  <si>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</si>
  <si>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</si>
  <si>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</si>
  <si>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</si>
  <si>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</si>
  <si>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</si>
  <si>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</si>
  <si>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</si>
  <si>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</si>
  <si>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</si>
  <si>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</si>
  <si>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</si>
  <si>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</si>
  <si>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</si>
  <si>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</si>
  <si>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</si>
  <si>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</si>
  <si>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</si>
  <si>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</si>
  <si>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</si>
  <si>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</si>
  <si>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</si>
  <si>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</si>
  <si>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</si>
  <si>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</si>
  <si>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</si>
  <si>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</si>
  <si>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</si>
  <si>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</si>
  <si>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</si>
  <si>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</si>
  <si>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</si>
  <si>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</si>
  <si>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</si>
  <si>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</si>
  <si>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</si>
  <si>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</si>
  <si>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</si>
  <si>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</si>
  <si>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</si>
  <si>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</si>
  <si>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</si>
  <si>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</si>
  <si>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</si>
  <si>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</si>
  <si>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</si>
  <si>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</si>
  <si>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</si>
  <si>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</si>
  <si>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</si>
  <si>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</si>
  <si>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</si>
  <si>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</si>
  <si>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</si>
  <si>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</si>
  <si>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</si>
  <si>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</si>
  <si>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</si>
  <si>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</si>
  <si>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</si>
  <si>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</si>
  <si>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</si>
  <si>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</si>
  <si>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</si>
  <si>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</si>
  <si>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</si>
  <si>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</si>
  <si>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</si>
  <si>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</si>
  <si>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</si>
  <si>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</si>
  <si>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</si>
  <si>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</si>
  <si>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</si>
  <si>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</si>
  <si>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</si>
  <si>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</si>
  <si>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</si>
  <si>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</si>
  <si>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</si>
  <si>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</si>
  <si>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</si>
  <si>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</si>
  <si>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</si>
  <si>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</si>
  <si>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</si>
  <si>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</si>
  <si>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</si>
  <si>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</si>
  <si>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</si>
  <si>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</si>
  <si>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</si>
  <si>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</si>
  <si>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</si>
  <si>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</si>
  <si>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</si>
  <si>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</si>
  <si>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</si>
  <si>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</si>
  <si>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</si>
  <si>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</si>
  <si>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</si>
  <si>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</si>
  <si>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</si>
  <si>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</si>
  <si>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</si>
  <si>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</si>
  <si>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</si>
  <si>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</si>
  <si>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</si>
  <si>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</si>
  <si>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</si>
  <si>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</si>
  <si>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</si>
  <si>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</si>
  <si>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</si>
  <si>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</si>
  <si>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</si>
  <si>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</si>
  <si>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</si>
  <si>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</si>
  <si>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</si>
  <si>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</si>
  <si>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</si>
  <si>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</si>
  <si>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</si>
  <si>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</si>
  <si>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</si>
  <si>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</si>
  <si>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</si>
  <si>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</si>
  <si>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</si>
  <si>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</si>
  <si>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</si>
  <si>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</si>
  <si>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</si>
  <si>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</si>
  <si>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</si>
  <si>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</si>
  <si>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</si>
  <si>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</si>
  <si>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</si>
  <si>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</si>
  <si>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</si>
  <si>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</si>
  <si>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</si>
  <si>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</si>
  <si>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</si>
  <si>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</si>
  <si>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</si>
  <si>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</si>
  <si>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</si>
  <si>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</si>
  <si>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</si>
  <si>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</si>
  <si>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</si>
  <si>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</si>
  <si>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</si>
  <si>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</si>
  <si>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</si>
  <si>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</si>
  <si>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</si>
  <si>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</si>
  <si>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</si>
  <si>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</si>
  <si>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</si>
  <si>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</si>
  <si>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</si>
  <si>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</si>
  <si>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</si>
  <si>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</si>
  <si>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</si>
  <si>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</si>
  <si>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</si>
  <si>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</si>
  <si>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</si>
  <si>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</si>
  <si>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</si>
  <si>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</si>
  <si>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</si>
  <si>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</si>
  <si>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</si>
  <si>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</si>
  <si>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</si>
  <si>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</si>
  <si>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</si>
  <si>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</si>
  <si>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</si>
  <si>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</si>
  <si>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</si>
  <si>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</si>
  <si>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</si>
  <si>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</si>
  <si>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</si>
  <si>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</si>
  <si>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</si>
  <si>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</si>
  <si>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</si>
  <si>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</si>
  <si>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</si>
  <si>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</si>
  <si>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</si>
  <si>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</si>
  <si>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</si>
  <si>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</si>
  <si>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</si>
  <si>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</si>
  <si>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</si>
  <si>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</si>
  <si>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</si>
  <si>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</si>
  <si>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</si>
  <si>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</si>
  <si>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</si>
  <si>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</si>
  <si>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</si>
  <si>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</si>
  <si>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</si>
  <si>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</si>
  <si>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</si>
  <si>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</si>
  <si>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</si>
  <si>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</si>
  <si>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</si>
  <si>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</si>
  <si>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</si>
  <si>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</si>
  <si>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</si>
  <si>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</si>
  <si>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</si>
  <si>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</si>
  <si>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</si>
  <si>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</si>
  <si>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</si>
  <si>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</si>
  <si>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</si>
  <si>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</si>
  <si>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</si>
  <si>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</si>
  <si>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</si>
  <si>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</si>
  <si>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</si>
  <si>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</si>
  <si>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</si>
  <si>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</si>
  <si>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</si>
  <si>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</si>
  <si>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</si>
  <si>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</si>
  <si>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</si>
  <si>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</si>
  <si>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</si>
  <si>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</si>
  <si>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</si>
  <si>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</si>
  <si>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</si>
  <si>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</si>
  <si>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</si>
  <si>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</si>
  <si>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</si>
  <si>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</si>
  <si>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</si>
  <si>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</si>
  <si>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</si>
  <si>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</si>
  <si>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</si>
  <si>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</si>
  <si>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</si>
  <si>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</si>
  <si>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</si>
  <si>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</si>
  <si>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</si>
  <si>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</si>
  <si>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</si>
  <si>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</si>
  <si>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</si>
  <si>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</si>
  <si>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</si>
  <si>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</si>
  <si>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</si>
  <si>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</si>
  <si>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</si>
  <si>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</si>
  <si>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</si>
  <si>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</si>
  <si>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</si>
  <si>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</si>
  <si>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</si>
  <si>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</si>
  <si>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</si>
  <si>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</si>
  <si>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</si>
  <si>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</si>
  <si>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</si>
  <si>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</si>
  <si>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</si>
  <si>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</si>
  <si>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</si>
  <si>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</si>
  <si>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</si>
  <si>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</si>
  <si>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</si>
  <si>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</si>
  <si>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</si>
  <si>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</si>
  <si>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</si>
  <si>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</si>
  <si>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</si>
  <si>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</si>
  <si>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</si>
  <si>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</si>
  <si>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</si>
  <si>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</si>
  <si>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</si>
  <si>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</si>
  <si>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</si>
  <si>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</si>
  <si>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</si>
  <si>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</si>
  <si>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</si>
  <si>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</si>
  <si>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</si>
  <si>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</si>
  <si>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</si>
  <si>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</si>
  <si>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</si>
  <si>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</si>
  <si>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</si>
  <si>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</si>
  <si>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</si>
  <si>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</si>
  <si>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</si>
  <si>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</si>
  <si>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</si>
  <si>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</si>
  <si>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</si>
  <si>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</si>
  <si>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</si>
  <si>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</si>
  <si>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</si>
  <si>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</si>
  <si>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</si>
  <si>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</si>
  <si>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</si>
  <si>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</si>
  <si>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</si>
  <si>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</si>
  <si>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</si>
  <si>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</si>
  <si>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</si>
  <si>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</si>
  <si>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</si>
  <si>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</si>
  <si>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</si>
  <si>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</si>
  <si>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</si>
  <si>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</si>
  <si>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</si>
  <si>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</si>
  <si>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</si>
  <si>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</si>
  <si>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</si>
  <si>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</si>
  <si>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</si>
  <si>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</si>
  <si>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</si>
  <si>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</si>
  <si>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</si>
  <si>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</si>
  <si>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</si>
  <si>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</si>
  <si>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</si>
  <si>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</si>
  <si>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</si>
  <si>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</si>
  <si>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</si>
  <si>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</si>
  <si>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</si>
  <si>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</si>
  <si>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</si>
  <si>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</si>
  <si>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</si>
  <si>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</si>
  <si>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</si>
  <si>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</si>
  <si>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</si>
  <si>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</si>
  <si>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</si>
  <si>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</si>
  <si>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</si>
  <si>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</si>
  <si>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</si>
  <si>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</si>
  <si>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</si>
  <si>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</si>
  <si>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</si>
  <si>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</si>
  <si>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</si>
  <si>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</si>
  <si>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</si>
  <si>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</si>
  <si>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</si>
  <si>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</si>
  <si>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</si>
  <si>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</si>
  <si>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</si>
  <si>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</si>
  <si>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</si>
  <si>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</si>
  <si>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</si>
  <si>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</si>
  <si>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</si>
  <si>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</si>
  <si>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</si>
  <si>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</si>
  <si>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</si>
  <si>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</si>
  <si>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</si>
  <si>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</si>
  <si>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</si>
  <si>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</si>
  <si>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</si>
  <si>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</si>
  <si>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</si>
  <si>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</si>
  <si>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</si>
  <si>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</si>
  <si>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</si>
  <si>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</si>
  <si>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</si>
  <si>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</si>
  <si>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</si>
  <si>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</si>
  <si>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</si>
  <si>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</si>
  <si>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</si>
  <si>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</si>
  <si>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</si>
  <si>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</si>
  <si>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</si>
  <si>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</si>
  <si>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</si>
  <si>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</si>
  <si>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</si>
  <si>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</si>
  <si>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</si>
  <si>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</si>
  <si>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</si>
  <si>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</si>
  <si>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</si>
  <si>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</si>
  <si>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</si>
  <si>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</si>
  <si>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</si>
  <si>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</si>
  <si>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</si>
  <si>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</si>
  <si>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</si>
  <si>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</si>
  <si>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</si>
  <si>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</si>
  <si>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</si>
  <si>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</si>
  <si>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</si>
  <si>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</si>
  <si>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</si>
  <si>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</si>
  <si>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</si>
  <si>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</si>
  <si>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</si>
  <si>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</si>
  <si>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</si>
  <si>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</si>
  <si>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</si>
  <si>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</si>
  <si>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</si>
  <si>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</si>
  <si>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</si>
  <si>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</si>
  <si>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</si>
  <si>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</si>
  <si>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</si>
  <si>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</si>
  <si>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</si>
  <si>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</si>
  <si>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</si>
  <si>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</si>
  <si>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</si>
  <si>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</si>
  <si>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</si>
  <si>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</si>
  <si>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</si>
  <si>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</si>
  <si>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</si>
  <si>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</si>
  <si>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</si>
  <si>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</si>
  <si>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</si>
  <si>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</si>
  <si>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</si>
  <si>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</si>
  <si>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</si>
  <si>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</si>
  <si>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</si>
  <si>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</si>
  <si>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</si>
  <si>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</si>
  <si>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</si>
  <si>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</si>
  <si>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</si>
  <si>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</si>
  <si>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</si>
  <si>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</si>
  <si>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</si>
  <si>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</si>
  <si>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</si>
  <si>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</si>
  <si>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</si>
  <si>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</si>
  <si>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</si>
  <si>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</si>
  <si>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</si>
  <si>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</si>
  <si>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</si>
  <si>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</si>
  <si>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</si>
  <si>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</si>
  <si>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</si>
  <si>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</si>
  <si>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</si>
  <si>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</si>
  <si>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</si>
  <si>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</si>
  <si>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</si>
  <si>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</si>
  <si>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</si>
  <si>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</si>
  <si>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</si>
  <si>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</si>
  <si>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</si>
  <si>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</si>
  <si>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</si>
  <si>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</si>
  <si>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</si>
  <si>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</si>
  <si>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</si>
  <si>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</si>
  <si>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</si>
  <si>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</si>
  <si>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</si>
  <si>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</si>
  <si>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</si>
  <si>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</si>
  <si>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</si>
  <si>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</si>
  <si>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</si>
  <si>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</si>
  <si>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</si>
  <si>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</si>
  <si>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</si>
  <si>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</si>
  <si>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</si>
  <si>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</si>
  <si>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</si>
  <si>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</si>
  <si>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</si>
  <si>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</si>
  <si>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</si>
  <si>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</si>
  <si>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</si>
  <si>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</si>
  <si>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</si>
  <si>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</si>
  <si>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</si>
  <si>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</si>
  <si>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</si>
  <si>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</si>
  <si>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</si>
  <si>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</si>
  <si>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</si>
  <si>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</si>
  <si>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</si>
  <si>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</si>
  <si>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</si>
  <si>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</si>
  <si>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</si>
  <si>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</si>
  <si>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</si>
  <si>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</si>
  <si>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</si>
  <si>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</si>
  <si>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</si>
  <si>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</si>
  <si>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</si>
  <si>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</si>
  <si>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</si>
  <si>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</si>
  <si>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</si>
  <si>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</si>
  <si>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</si>
  <si>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</si>
  <si>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</si>
  <si>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</si>
  <si>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</si>
  <si>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</si>
  <si>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</si>
  <si>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</si>
  <si>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</si>
  <si>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</si>
  <si>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</si>
  <si>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</si>
  <si>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</si>
  <si>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</si>
  <si>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</si>
  <si>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</si>
  <si>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</si>
  <si>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</si>
  <si>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</si>
  <si>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</si>
  <si>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</si>
  <si>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</si>
  <si>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</si>
  <si>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</si>
  <si>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</si>
  <si>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</si>
  <si>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</si>
  <si>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</si>
  <si>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</si>
  <si>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</si>
  <si>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</si>
  <si>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</si>
  <si>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</si>
  <si>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</si>
  <si>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</si>
  <si>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</si>
  <si>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</si>
  <si>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</si>
  <si>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</si>
  <si>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</si>
  <si>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</si>
  <si>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</si>
  <si>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</si>
  <si>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</si>
  <si>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</si>
  <si>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</si>
  <si>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</si>
  <si>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</si>
  <si>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</si>
  <si>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</si>
  <si>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</si>
  <si>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</si>
  <si>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</si>
  <si>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</si>
  <si>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</si>
  <si>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</si>
  <si>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</si>
  <si>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</si>
  <si>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</si>
  <si>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</si>
  <si>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</si>
  <si>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</si>
  <si>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</si>
  <si>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</si>
  <si>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</si>
  <si>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</si>
  <si>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</si>
  <si>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</si>
  <si>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</si>
  <si>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</si>
  <si>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</si>
  <si>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</si>
  <si>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</si>
  <si>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</si>
  <si>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</si>
  <si>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</si>
  <si>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</si>
  <si>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</si>
  <si>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</si>
  <si>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</si>
  <si>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</si>
  <si>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</si>
  <si>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</si>
  <si>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</si>
  <si>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</si>
  <si>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</si>
  <si>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</si>
  <si>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</si>
  <si>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</si>
  <si>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</si>
  <si>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</si>
  <si>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</si>
  <si>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</si>
  <si>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</si>
  <si>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</si>
  <si>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</si>
  <si>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</si>
  <si>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</si>
  <si>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</si>
  <si>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</si>
  <si>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</si>
  <si>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</si>
  <si>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</si>
  <si>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</si>
  <si>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</si>
  <si>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</si>
  <si>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</si>
  <si>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</si>
  <si>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</si>
  <si>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</si>
  <si>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</si>
  <si>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</si>
  <si>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</si>
  <si>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</si>
  <si>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</si>
  <si>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</si>
  <si>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</si>
  <si>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</si>
  <si>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</si>
  <si>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</si>
  <si>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</si>
  <si>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</si>
  <si>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</si>
  <si>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</si>
  <si>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</si>
  <si>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</si>
  <si>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</si>
  <si>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</si>
  <si>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</si>
  <si>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</si>
  <si>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</si>
  <si>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</si>
  <si>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</si>
  <si>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</si>
  <si>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</si>
  <si>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</si>
  <si>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</si>
  <si>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</si>
  <si>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</si>
  <si>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</si>
  <si>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</si>
  <si>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</si>
  <si>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</si>
  <si>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</si>
  <si>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</si>
  <si>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</si>
  <si>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</si>
  <si>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</si>
  <si>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</si>
  <si>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</si>
  <si>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</si>
  <si>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</si>
  <si>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</si>
  <si>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</si>
  <si>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</si>
  <si>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</si>
  <si>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</si>
  <si>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</si>
  <si>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</si>
  <si>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</si>
  <si>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</si>
  <si>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</si>
  <si>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</si>
  <si>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</si>
  <si>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</si>
  <si>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</si>
  <si>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</si>
  <si>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</si>
  <si>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</si>
  <si>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</si>
  <si>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</si>
  <si>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</si>
  <si>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</si>
  <si>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</si>
  <si>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</si>
  <si>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</si>
  <si>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</si>
  <si>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</si>
  <si>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</si>
  <si>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</si>
  <si>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</si>
  <si>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</si>
  <si>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</si>
  <si>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</si>
  <si>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</si>
  <si>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</si>
  <si>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</si>
  <si>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</si>
  <si>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</si>
  <si>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</si>
  <si>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</si>
  <si>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</si>
  <si>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</si>
  <si>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</si>
  <si>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</si>
  <si>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</si>
  <si>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</si>
  <si>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</si>
  <si>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</si>
  <si>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</si>
  <si>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</si>
  <si>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</si>
  <si>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</si>
  <si>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</si>
  <si>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</si>
  <si>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</si>
  <si>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</si>
  <si>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</si>
  <si>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</si>
  <si>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</si>
  <si>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</si>
  <si>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</si>
  <si>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</si>
  <si>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</si>
  <si>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</si>
  <si>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</si>
  <si>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</si>
  <si>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</si>
  <si>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</si>
  <si>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</si>
  <si>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</si>
  <si>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</si>
  <si>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</si>
  <si>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</si>
  <si>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</si>
  <si>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</si>
  <si>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</si>
  <si>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</si>
  <si>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</si>
  <si>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</si>
  <si>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</si>
  <si>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</si>
  <si>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</si>
  <si>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</si>
  <si>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</si>
  <si>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</si>
  <si>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</si>
  <si>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</si>
  <si>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</si>
  <si>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</si>
  <si>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</si>
  <si>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</si>
  <si>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</si>
  <si>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</si>
  <si>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</si>
  <si>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</si>
  <si>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</si>
  <si>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</si>
  <si>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</si>
  <si>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</si>
  <si>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</si>
  <si>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</si>
  <si>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</si>
  <si>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</si>
  <si>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</si>
  <si>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</si>
  <si>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</si>
  <si>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</si>
  <si>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</si>
  <si>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</si>
  <si>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</si>
  <si>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</si>
  <si>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</si>
  <si>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</si>
  <si>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</si>
  <si>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</si>
  <si>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</si>
  <si>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</si>
  <si>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</si>
  <si>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</si>
  <si>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</si>
  <si>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</si>
  <si>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</si>
  <si>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</si>
  <si>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</si>
  <si>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</si>
  <si>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</si>
  <si>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</si>
  <si>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</si>
  <si>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</si>
  <si>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</si>
  <si>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</si>
  <si>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</si>
  <si>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</si>
  <si>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</si>
  <si>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</si>
  <si>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</si>
  <si>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</si>
  <si>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</si>
  <si>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</si>
  <si>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</si>
  <si>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</si>
  <si>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</si>
  <si>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</si>
  <si>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</si>
  <si>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</si>
  <si>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</si>
  <si>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</si>
  <si>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</si>
  <si>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</si>
  <si>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</si>
  <si>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</si>
  <si>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</si>
  <si>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</si>
  <si>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</si>
  <si>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</si>
  <si>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</si>
  <si>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</si>
  <si>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</si>
  <si>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</si>
  <si>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</si>
  <si>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</si>
  <si>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</si>
  <si>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</si>
  <si>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</si>
  <si>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</si>
  <si>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</si>
  <si>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</si>
  <si>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</si>
  <si>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</si>
  <si>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</si>
  <si>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</si>
  <si>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</si>
  <si>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</si>
  <si>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</si>
  <si>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</si>
  <si>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</si>
  <si>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</si>
  <si>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</si>
  <si>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</si>
  <si>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</si>
  <si>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</si>
  <si>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</si>
  <si>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</si>
  <si>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</si>
  <si>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</si>
  <si>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</si>
  <si>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</si>
  <si>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</si>
  <si>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</si>
  <si>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</si>
  <si>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</si>
  <si>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</si>
  <si>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</si>
  <si>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</si>
  <si>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</si>
  <si>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</si>
  <si>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</si>
  <si>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</si>
  <si>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</si>
  <si>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</si>
  <si>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</si>
  <si>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</si>
  <si>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</si>
  <si>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</si>
  <si>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</si>
  <si>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</si>
  <si>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</si>
  <si>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</si>
  <si>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</si>
  <si>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</si>
  <si>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</si>
  <si>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</si>
  <si>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</si>
  <si>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</si>
  <si>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</si>
  <si>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</si>
  <si>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</si>
  <si>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</si>
  <si>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</si>
  <si>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</si>
  <si>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</si>
  <si>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</si>
  <si>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</si>
  <si>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</si>
  <si>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</si>
  <si>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</si>
  <si>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</si>
  <si>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</si>
  <si>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</si>
  <si>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</si>
  <si>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</si>
  <si>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</si>
  <si>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</si>
  <si>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</si>
  <si>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</si>
  <si>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</si>
  <si>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</si>
  <si>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</si>
  <si>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</si>
  <si>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</si>
  <si>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</si>
  <si>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</si>
  <si>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</si>
  <si>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</si>
  <si>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</si>
  <si>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</si>
  <si>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</si>
  <si>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</si>
  <si>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</si>
  <si>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</si>
  <si>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</si>
  <si>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</si>
  <si>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</si>
  <si>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</si>
  <si>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</si>
  <si>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</si>
  <si>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</si>
  <si>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</si>
  <si>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</si>
  <si>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</si>
  <si>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</si>
  <si>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</si>
  <si>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</si>
  <si>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</si>
  <si>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</si>
  <si>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</si>
  <si>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</si>
  <si>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</si>
  <si>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</si>
  <si>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</si>
  <si>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</si>
  <si>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</si>
  <si>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</si>
  <si>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</si>
  <si>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</si>
  <si>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</si>
  <si>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</si>
  <si>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</si>
  <si>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</si>
  <si>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</si>
  <si>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</si>
  <si>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</si>
  <si>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</si>
  <si>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</si>
  <si>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</si>
  <si>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</si>
  <si>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</si>
  <si>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</si>
  <si>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</si>
  <si>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</si>
  <si>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</si>
  <si>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</si>
  <si>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</si>
  <si>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</si>
  <si>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</si>
  <si>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</si>
  <si>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</si>
  <si>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</si>
  <si>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</si>
  <si>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</si>
  <si>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</si>
  <si>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</si>
  <si>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</si>
  <si>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</si>
  <si>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</si>
  <si>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</si>
  <si>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</si>
  <si>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</si>
  <si>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</si>
  <si>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</si>
  <si>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</si>
  <si>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</si>
  <si>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</si>
  <si>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</si>
  <si>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</si>
  <si>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</si>
  <si>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</si>
  <si>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</si>
  <si>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</si>
  <si>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</si>
  <si>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</si>
  <si>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</si>
  <si>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</si>
  <si>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</si>
  <si>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</si>
  <si>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</si>
  <si>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</si>
  <si>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</si>
  <si>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</si>
  <si>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</si>
  <si>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</si>
  <si>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</si>
  <si>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</si>
  <si>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</si>
  <si>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</si>
  <si>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</si>
  <si>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</si>
  <si>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</si>
  <si>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</si>
  <si>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</si>
  <si>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</si>
  <si>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</si>
  <si>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</si>
  <si>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</si>
  <si>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</si>
  <si>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</si>
  <si>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</si>
  <si>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</si>
  <si>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</si>
  <si>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</si>
  <si>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</si>
  <si>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</si>
  <si>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</si>
  <si>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</si>
  <si>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</si>
  <si>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</si>
  <si>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</si>
  <si>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</si>
  <si>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</si>
  <si>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</si>
  <si>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</si>
  <si>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</si>
  <si>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</si>
  <si>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</si>
  <si>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</si>
  <si>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</si>
  <si>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</si>
  <si>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</si>
  <si>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</si>
  <si>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</si>
  <si>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</si>
  <si>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</si>
  <si>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</si>
  <si>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</si>
  <si>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</si>
  <si>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</si>
  <si>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</si>
  <si>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</si>
  <si>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</si>
  <si>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</si>
  <si>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</si>
  <si>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</si>
  <si>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</si>
  <si>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</si>
  <si>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</si>
  <si>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</si>
  <si>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</si>
  <si>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</si>
  <si>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</si>
  <si>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</si>
  <si>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</si>
  <si>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</si>
  <si>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</si>
  <si>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</si>
  <si>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</si>
  <si>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</si>
  <si>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</si>
  <si>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</si>
  <si>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</si>
  <si>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</si>
  <si>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</si>
  <si>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</si>
  <si>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</si>
  <si>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</si>
  <si>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</si>
  <si>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</si>
  <si>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</si>
  <si>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</si>
  <si>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</si>
  <si>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</si>
  <si>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</si>
  <si>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</si>
  <si>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</si>
  <si>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</si>
  <si>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</si>
  <si>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</si>
  <si>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</si>
  <si>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</si>
  <si>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</si>
  <si>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</si>
  <si>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</si>
  <si>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</si>
  <si>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</si>
  <si>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</si>
  <si>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</si>
  <si>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</si>
  <si>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</si>
  <si>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</si>
  <si>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</si>
  <si>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</si>
  <si>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</si>
  <si>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</si>
  <si>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</si>
  <si>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</si>
  <si>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</si>
  <si>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</si>
  <si>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</si>
  <si>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</si>
  <si>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</si>
  <si>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</si>
  <si>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</si>
  <si>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</si>
  <si>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</si>
  <si>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</si>
  <si>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</si>
  <si>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</si>
  <si>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</si>
  <si>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</si>
  <si>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</si>
  <si>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</si>
  <si>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</si>
  <si>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</si>
  <si>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</si>
  <si>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</si>
  <si>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</si>
  <si>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</si>
  <si>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</si>
  <si>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</si>
  <si>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</si>
  <si>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</si>
  <si>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</si>
  <si>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</si>
  <si>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</si>
  <si>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</si>
  <si>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</si>
  <si>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</si>
  <si>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</si>
  <si>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</si>
  <si>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</si>
  <si>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</si>
  <si>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</si>
  <si>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</si>
  <si>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</si>
  <si>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</si>
  <si>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</si>
  <si>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</si>
  <si>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</si>
  <si>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</si>
  <si>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</si>
  <si>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</si>
  <si>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</si>
  <si>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</si>
  <si>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</si>
  <si>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</si>
  <si>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</si>
  <si>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</si>
  <si>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</si>
  <si>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</si>
  <si>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</si>
  <si>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</si>
  <si>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</si>
  <si>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</si>
  <si>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</si>
  <si>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</si>
  <si>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</si>
  <si>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</si>
  <si>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</si>
  <si>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</si>
  <si>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</si>
  <si>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</si>
  <si>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</si>
  <si>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</si>
  <si>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</si>
  <si>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</si>
  <si>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</si>
  <si>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</si>
  <si>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</si>
  <si>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</si>
  <si>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</si>
  <si>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</si>
  <si>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</si>
  <si>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</si>
  <si>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</si>
  <si>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</si>
  <si>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</si>
  <si>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</si>
  <si>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</si>
  <si>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</si>
  <si>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</si>
  <si>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</si>
  <si>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</si>
  <si>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</si>
  <si>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</si>
  <si>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</si>
  <si>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</si>
  <si>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</si>
  <si>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</si>
  <si>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</si>
  <si>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</si>
  <si>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</si>
  <si>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</si>
  <si>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</si>
  <si>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</si>
  <si>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</si>
  <si>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</si>
  <si>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</si>
  <si>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</si>
  <si>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</si>
  <si>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</si>
  <si>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</si>
  <si>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</si>
  <si>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</si>
  <si>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</si>
  <si>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</si>
  <si>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</si>
  <si>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</si>
  <si>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</si>
  <si>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</si>
  <si>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</si>
  <si>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</si>
  <si>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</si>
  <si>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</si>
  <si>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</si>
  <si>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</si>
  <si>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</si>
  <si>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</si>
  <si>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</si>
  <si>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</si>
  <si>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</si>
  <si>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</si>
  <si>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</si>
  <si>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</si>
  <si>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</si>
  <si>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</si>
  <si>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</si>
  <si>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</si>
  <si>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</si>
  <si>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</si>
  <si>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</si>
  <si>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</si>
  <si>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</si>
  <si>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</si>
  <si>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</si>
  <si>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</si>
  <si>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</si>
  <si>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</si>
  <si>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</si>
  <si>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</si>
  <si>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</si>
  <si>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</si>
  <si>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</si>
  <si>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</si>
  <si>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</si>
  <si>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</si>
  <si>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</si>
  <si>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</si>
  <si>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</si>
  <si>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</si>
  <si>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</si>
  <si>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</si>
  <si>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</si>
  <si>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</si>
  <si>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</si>
  <si>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</si>
  <si>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</si>
  <si>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</si>
  <si>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</si>
  <si>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</si>
  <si>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</si>
  <si>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</si>
  <si>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</si>
  <si>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</si>
  <si>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</si>
  <si>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</si>
  <si>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</si>
  <si>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</si>
  <si>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</si>
  <si>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</si>
  <si>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</si>
  <si>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</si>
  <si>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</si>
  <si>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</si>
  <si>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</si>
  <si>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</si>
  <si>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</si>
  <si>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</si>
  <si>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</si>
  <si>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</si>
  <si>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</si>
  <si>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</si>
  <si>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</si>
  <si>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</si>
  <si>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</si>
  <si>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</si>
  <si>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</si>
  <si>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</si>
  <si>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</si>
  <si>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</si>
  <si>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</si>
  <si>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</si>
  <si>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</si>
  <si>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</si>
  <si>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</si>
  <si>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</si>
  <si>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</si>
  <si>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</si>
  <si>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</si>
  <si>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</si>
  <si>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</si>
  <si>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</si>
  <si>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</si>
  <si>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</si>
  <si>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</si>
  <si>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</si>
  <si>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</si>
  <si>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</si>
  <si>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</si>
  <si>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</si>
  <si>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</si>
  <si>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</si>
  <si>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</si>
  <si>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</si>
  <si>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</si>
  <si>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</si>
  <si>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</si>
  <si>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</si>
  <si>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</si>
  <si>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</si>
  <si>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</si>
  <si>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</si>
  <si>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</si>
  <si>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</si>
  <si>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</si>
  <si>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</si>
  <si>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</si>
  <si>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</si>
  <si>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</si>
  <si>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</si>
  <si>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</si>
  <si>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</si>
  <si>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</si>
  <si>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</si>
  <si>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</si>
  <si>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</si>
  <si>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</si>
  <si>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</si>
  <si>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</si>
  <si>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</si>
  <si>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</si>
  <si>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</si>
  <si>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</si>
  <si>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</si>
  <si>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</si>
  <si>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</si>
  <si>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</si>
  <si>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</si>
  <si>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</si>
  <si>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</si>
  <si>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</si>
  <si>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</si>
  <si>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</si>
  <si>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</si>
  <si>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</si>
  <si>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</si>
  <si>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</si>
  <si>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</si>
  <si>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</si>
  <si>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</si>
  <si>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</si>
  <si>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</si>
  <si>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</si>
  <si>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</si>
  <si>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</si>
  <si>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</si>
  <si>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</si>
  <si>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</si>
  <si>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</si>
  <si>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</si>
  <si>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</si>
  <si>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</si>
  <si>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</si>
  <si>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</si>
  <si>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</si>
  <si>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</si>
  <si>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</si>
  <si>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</si>
  <si>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</si>
  <si>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</si>
  <si>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</si>
  <si>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</si>
  <si>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</si>
  <si>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</si>
  <si>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</si>
  <si>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</si>
  <si>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</si>
  <si>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</si>
  <si>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</si>
  <si>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</si>
  <si>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</si>
  <si>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</si>
  <si>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</si>
  <si>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</si>
  <si>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</si>
  <si>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</si>
  <si>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</si>
  <si>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</si>
  <si>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</si>
  <si>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</si>
  <si>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</si>
  <si>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</si>
  <si>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</si>
  <si>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</si>
  <si>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</si>
  <si>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</si>
  <si>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</si>
  <si>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</si>
  <si>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</si>
  <si>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</si>
  <si>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</si>
  <si>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</si>
  <si>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</si>
  <si>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</si>
  <si>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</si>
  <si>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</si>
  <si>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</si>
  <si>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</si>
  <si>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</si>
  <si>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</si>
  <si>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</si>
  <si>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</si>
  <si>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</si>
  <si>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</si>
  <si>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</si>
  <si>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</si>
  <si>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</si>
  <si>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</si>
  <si>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</si>
  <si>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</si>
  <si>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</si>
  <si>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</si>
  <si>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</si>
  <si>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</si>
  <si>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</si>
  <si>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</si>
  <si>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</si>
  <si>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</si>
  <si>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</si>
  <si>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</si>
  <si>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</si>
  <si>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</si>
  <si>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</si>
  <si>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</si>
  <si>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</si>
  <si>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</si>
  <si>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</si>
  <si>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</si>
  <si>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</si>
  <si>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</si>
  <si>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</si>
  <si>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</si>
  <si>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</si>
  <si>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</si>
  <si>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</si>
  <si>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</si>
  <si>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</si>
  <si>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</si>
  <si>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</si>
  <si>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</si>
  <si>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</si>
  <si>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</si>
  <si>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</si>
  <si>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</si>
  <si>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</si>
  <si>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</si>
  <si>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</si>
  <si>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</si>
  <si>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</si>
  <si>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</si>
  <si>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</si>
  <si>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</si>
  <si>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</si>
  <si>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</si>
  <si>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</si>
  <si>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</si>
  <si>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</si>
  <si>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</si>
  <si>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</si>
  <si>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</si>
  <si>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</si>
  <si>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</si>
  <si>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</si>
  <si>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</si>
  <si>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</si>
  <si>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</si>
  <si>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</si>
  <si>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</si>
  <si>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</si>
  <si>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</si>
  <si>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</si>
  <si>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</si>
  <si>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</si>
  <si>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</si>
  <si>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</si>
  <si>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</si>
  <si>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</si>
  <si>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</si>
  <si>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</si>
  <si>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</si>
  <si>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</si>
  <si>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</si>
  <si>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</si>
  <si>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</si>
  <si>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</si>
  <si>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</si>
  <si>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</si>
  <si>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</si>
  <si>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</si>
  <si>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</si>
  <si>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</si>
  <si>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</si>
  <si>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</si>
  <si>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</si>
  <si>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</si>
  <si>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</si>
  <si>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</si>
  <si>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</si>
  <si>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</si>
  <si>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</si>
  <si>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</si>
  <si>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</si>
  <si>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</si>
  <si>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</si>
  <si>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</si>
  <si>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</si>
  <si>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</si>
  <si>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</si>
  <si>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</si>
  <si>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</si>
  <si>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</si>
  <si>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</si>
  <si>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</si>
  <si>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</si>
  <si>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</si>
  <si>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</si>
  <si>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</si>
  <si>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</si>
  <si>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</si>
  <si>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</si>
  <si>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</si>
  <si>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</si>
  <si>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</si>
  <si>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</si>
  <si>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</si>
  <si>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</si>
  <si>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</si>
  <si>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</si>
  <si>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</si>
  <si>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</si>
  <si>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</si>
  <si>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</si>
  <si>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</si>
  <si>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</si>
  <si>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</si>
  <si>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</si>
  <si>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</si>
  <si>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</si>
  <si>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</si>
  <si>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</si>
  <si>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</si>
  <si>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</si>
  <si>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</si>
  <si>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</si>
  <si>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</si>
  <si>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</si>
  <si>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</si>
  <si>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</si>
  <si>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</si>
  <si>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</si>
  <si>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</si>
  <si>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</si>
  <si>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</si>
  <si>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</si>
  <si>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</si>
  <si>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</si>
  <si>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</si>
  <si>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</si>
  <si>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</si>
  <si>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</si>
  <si>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</si>
  <si>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</si>
  <si>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</si>
  <si>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</si>
  <si>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</si>
  <si>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</si>
  <si>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</si>
  <si>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</si>
  <si>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</si>
  <si>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</si>
  <si>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</si>
  <si>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</si>
  <si>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</si>
  <si>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</si>
  <si>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</si>
  <si>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</si>
  <si>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</si>
  <si>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</si>
  <si>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</si>
  <si>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</si>
  <si>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</si>
  <si>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</si>
  <si>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</si>
  <si>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</si>
  <si>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</si>
  <si>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</si>
  <si>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</si>
  <si>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</si>
  <si>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</si>
  <si>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</si>
  <si>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</si>
  <si>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</si>
  <si>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</si>
  <si>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</si>
  <si>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</si>
  <si>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</si>
  <si>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</si>
  <si>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</si>
  <si>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</si>
  <si>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</si>
  <si>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</si>
  <si>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</si>
  <si>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</si>
  <si>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</si>
  <si>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</si>
  <si>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</si>
  <si>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</si>
  <si>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</si>
  <si>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</si>
  <si>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</si>
  <si>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</si>
  <si>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</si>
  <si>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</si>
  <si>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</si>
  <si>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</si>
  <si>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</si>
  <si>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</si>
  <si>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</si>
  <si>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</si>
  <si>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</si>
  <si>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</si>
  <si>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</si>
  <si>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</si>
  <si>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</si>
  <si>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</si>
  <si>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</si>
  <si>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</si>
  <si>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</si>
  <si>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</si>
  <si>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</si>
  <si>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</si>
  <si>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</si>
  <si>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</si>
  <si>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</si>
  <si>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</si>
  <si>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</si>
  <si>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</si>
  <si>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</si>
  <si>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</si>
  <si>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</si>
  <si>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</si>
  <si>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</si>
  <si>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</si>
  <si>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</si>
  <si>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</si>
  <si>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</si>
  <si>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</si>
  <si>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</si>
  <si>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</si>
  <si>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</si>
  <si>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</si>
  <si>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</si>
  <si>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</si>
  <si>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</si>
  <si>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</si>
  <si>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</si>
  <si>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</si>
  <si>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</si>
  <si>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</si>
  <si>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</si>
  <si>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</si>
  <si>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</si>
  <si>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</si>
  <si>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</si>
  <si>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</si>
  <si>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</si>
  <si>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</si>
  <si>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</si>
  <si>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</si>
  <si>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</si>
  <si>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</si>
  <si>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</si>
  <si>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</si>
  <si>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</si>
  <si>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</si>
  <si>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</si>
  <si>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</si>
  <si>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</si>
  <si>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</si>
  <si>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</si>
  <si>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</si>
  <si>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</si>
  <si>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</si>
  <si>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</si>
  <si>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</si>
  <si>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</si>
  <si>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</si>
  <si>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</si>
  <si>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</si>
  <si>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</si>
  <si>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</si>
  <si>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</si>
  <si>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</si>
  <si>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</si>
  <si>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</si>
  <si>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</si>
  <si>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</si>
  <si>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</si>
  <si>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</si>
  <si>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</si>
  <si>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</si>
  <si>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</si>
  <si>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</si>
  <si>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</si>
  <si>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</si>
  <si>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</si>
  <si>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</si>
  <si>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</si>
  <si>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</si>
  <si>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</si>
  <si>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</si>
  <si>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</si>
  <si>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</si>
  <si>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</si>
  <si>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</si>
  <si>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</si>
  <si>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</si>
  <si>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</si>
  <si>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</si>
  <si>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</si>
  <si>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</si>
  <si>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</si>
  <si>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</si>
  <si>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</si>
  <si>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</si>
  <si>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</si>
  <si>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</si>
  <si>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</si>
  <si>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</si>
  <si>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</si>
  <si>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</si>
  <si>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</si>
  <si>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</si>
  <si>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</si>
  <si>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</si>
  <si>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</si>
  <si>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</si>
  <si>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</si>
  <si>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</si>
  <si>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</si>
  <si>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</si>
  <si>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</si>
  <si>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</si>
  <si>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</si>
  <si>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</si>
  <si>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</si>
  <si>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</si>
  <si>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</si>
  <si>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</si>
  <si>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</si>
  <si>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</si>
  <si>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</si>
  <si>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</si>
  <si>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</si>
  <si>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</si>
  <si>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</si>
  <si>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</si>
  <si>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</si>
  <si>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</si>
  <si>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</si>
  <si>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</si>
  <si>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</si>
  <si>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</si>
  <si>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</si>
  <si>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</si>
  <si>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</si>
  <si>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</si>
  <si>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</si>
  <si>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</si>
  <si>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</si>
  <si>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</si>
  <si>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</si>
  <si>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</si>
  <si>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</si>
  <si>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</si>
  <si>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</si>
  <si>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</si>
  <si>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</si>
  <si>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</si>
  <si>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</si>
  <si>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</si>
  <si>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</si>
  <si>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</si>
  <si>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</si>
  <si>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</si>
  <si>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</si>
  <si>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</si>
  <si>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</si>
  <si>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</si>
  <si>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</si>
  <si>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</si>
  <si>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</si>
  <si>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</si>
  <si>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</si>
  <si>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</si>
  <si>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</si>
  <si>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</si>
  <si>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</si>
  <si>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</si>
  <si>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</si>
  <si>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</si>
  <si>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</si>
  <si>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</si>
  <si>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</si>
  <si>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</si>
  <si>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</si>
  <si>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</si>
  <si>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</si>
  <si>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</si>
  <si>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</si>
  <si>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</si>
  <si>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</si>
  <si>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</si>
  <si>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</si>
  <si>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</si>
  <si>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</si>
  <si>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</si>
  <si>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</si>
  <si>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</si>
  <si>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</si>
  <si>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</si>
  <si>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</si>
  <si>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</si>
  <si>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</si>
  <si>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</si>
  <si>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</si>
  <si>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</si>
  <si>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</si>
  <si>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</si>
  <si>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</si>
  <si>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</si>
  <si>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</si>
  <si>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</si>
  <si>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</si>
  <si>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</si>
  <si>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</si>
  <si>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</si>
  <si>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</si>
  <si>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</si>
  <si>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</si>
  <si>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</si>
  <si>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</si>
  <si>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</si>
  <si>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</si>
  <si>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</si>
  <si>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</si>
  <si>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</si>
  <si>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</si>
  <si>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</si>
  <si>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</si>
  <si>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</si>
  <si>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</si>
  <si>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</si>
  <si>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</si>
  <si>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</si>
  <si>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</si>
  <si>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</si>
  <si>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</si>
  <si>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</si>
  <si>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</si>
  <si>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</si>
  <si>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</si>
  <si>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</si>
  <si>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</si>
  <si>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</si>
  <si>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</si>
  <si>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</si>
  <si>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</si>
  <si>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</si>
  <si>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</si>
  <si>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</si>
  <si>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</si>
  <si>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</si>
  <si>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</si>
  <si>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</si>
  <si>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</si>
  <si>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</si>
  <si>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</si>
  <si>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</si>
  <si>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</si>
  <si>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</si>
  <si>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</si>
  <si>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</si>
  <si>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</si>
  <si>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</si>
  <si>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</si>
  <si>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</si>
  <si>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</si>
  <si>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</si>
  <si>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</si>
  <si>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</si>
  <si>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</si>
  <si>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</si>
  <si>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</si>
  <si>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</si>
  <si>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</si>
  <si>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</si>
  <si>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</si>
  <si>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</si>
  <si>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</si>
  <si>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</si>
  <si>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</si>
  <si>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</si>
  <si>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</si>
  <si>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</si>
  <si>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</si>
  <si>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</si>
  <si>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</si>
  <si>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</si>
  <si>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</si>
  <si>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</si>
  <si>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</si>
  <si>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</si>
  <si>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</si>
  <si>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</si>
  <si>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</si>
  <si>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</si>
  <si>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</si>
  <si>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</si>
  <si>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</si>
  <si>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</si>
  <si>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</si>
  <si>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</si>
  <si>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</si>
  <si>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</si>
  <si>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</si>
  <si>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</si>
  <si>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</si>
  <si>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</si>
  <si>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</si>
  <si>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</si>
  <si>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</si>
  <si>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</si>
  <si>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</si>
  <si>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</si>
  <si>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</si>
  <si>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</si>
  <si>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</si>
  <si>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</si>
  <si>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</si>
  <si>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</si>
  <si>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</si>
  <si>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</si>
  <si>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</si>
  <si>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</si>
  <si>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</si>
  <si>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</si>
  <si>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</si>
  <si>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</si>
  <si>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</si>
  <si>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</si>
  <si>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</si>
  <si>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</si>
  <si>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</si>
  <si>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</si>
  <si>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</si>
  <si>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</si>
  <si>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</si>
  <si>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</si>
  <si>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</si>
  <si>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</si>
  <si>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</si>
  <si>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</si>
  <si>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</si>
  <si>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</si>
  <si>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</si>
  <si>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</si>
  <si>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</si>
  <si>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</si>
  <si>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</si>
  <si>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</si>
  <si>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</si>
  <si>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</si>
  <si>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</si>
  <si>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</si>
  <si>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</si>
  <si>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</si>
  <si>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</si>
  <si>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</si>
  <si>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</si>
  <si>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</si>
  <si>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</si>
  <si>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</si>
  <si>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</si>
  <si>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</si>
  <si>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</si>
  <si>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</si>
  <si>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</si>
  <si>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</si>
  <si>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</si>
  <si>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</si>
  <si>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</si>
  <si>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</si>
  <si>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</si>
  <si>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</si>
  <si>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</si>
  <si>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</si>
  <si>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</si>
  <si>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</si>
  <si>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</si>
  <si>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</si>
  <si>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</si>
  <si>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</si>
  <si>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</si>
  <si>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</si>
  <si>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</si>
  <si>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</si>
  <si>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</si>
  <si>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</si>
  <si>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</si>
  <si>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</si>
  <si>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</si>
  <si>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</si>
  <si>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</si>
  <si>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</si>
  <si>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</si>
  <si>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</si>
  <si>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</si>
  <si>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</si>
  <si>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</si>
  <si>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</si>
  <si>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</si>
  <si>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</si>
  <si>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</si>
  <si>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</si>
  <si>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</si>
  <si>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</si>
  <si>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</si>
  <si>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</si>
  <si>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</si>
  <si>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</si>
  <si>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</si>
  <si>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</si>
  <si>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</si>
  <si>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</si>
  <si>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</si>
  <si>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</si>
  <si>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</si>
  <si>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</si>
  <si>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</si>
  <si>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</si>
  <si>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</si>
  <si>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</si>
  <si>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</si>
  <si>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</si>
  <si>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</si>
  <si>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</si>
  <si>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</si>
  <si>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</si>
  <si>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</si>
  <si>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</si>
  <si>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</si>
  <si>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</si>
  <si>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</si>
  <si>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</si>
  <si>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</si>
  <si>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</si>
  <si>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</si>
  <si>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</si>
  <si>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</si>
  <si>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</si>
  <si>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</si>
  <si>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</si>
  <si>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</si>
  <si>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</si>
  <si>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</si>
  <si>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</si>
  <si>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</si>
  <si>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</si>
  <si>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</si>
  <si>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</si>
  <si>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</si>
  <si>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</si>
  <si>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</si>
  <si>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</si>
  <si>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</si>
  <si>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</si>
  <si>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</si>
  <si>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</si>
  <si>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</si>
  <si>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</si>
  <si>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</si>
  <si>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</si>
  <si>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</si>
  <si>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</si>
  <si>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</si>
  <si>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</si>
  <si>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</si>
  <si>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</si>
  <si>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</si>
  <si>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</si>
  <si>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</si>
  <si>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</si>
  <si>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</si>
  <si>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</si>
  <si>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</si>
  <si>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</si>
  <si>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</si>
  <si>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</si>
  <si>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</si>
  <si>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</si>
  <si>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</si>
  <si>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</si>
  <si>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</si>
  <si>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</si>
  <si>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</si>
  <si>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</si>
  <si>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</si>
  <si>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</si>
  <si>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</si>
  <si>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</si>
  <si>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</si>
  <si>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</si>
  <si>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</si>
  <si>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</si>
  <si>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</si>
  <si>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</si>
  <si>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</si>
  <si>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</si>
  <si>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</si>
  <si>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</si>
  <si>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</si>
  <si>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</si>
  <si>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</si>
  <si>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</si>
  <si>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</si>
  <si>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</si>
  <si>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</si>
  <si>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</si>
  <si>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</si>
  <si>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</si>
  <si>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</si>
  <si>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</si>
  <si>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</si>
  <si>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</si>
  <si>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</si>
  <si>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</si>
  <si>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</si>
  <si>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</si>
  <si>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</si>
  <si>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</si>
  <si>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</si>
  <si>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</si>
  <si>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</si>
  <si>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</si>
  <si>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</si>
  <si>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</si>
  <si>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</si>
  <si>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</si>
  <si>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</si>
  <si>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</si>
  <si>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</si>
  <si>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</si>
  <si>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</si>
  <si>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</si>
  <si>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</si>
  <si>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</si>
  <si>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</si>
  <si>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</si>
  <si>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</si>
  <si>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</si>
  <si>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</si>
  <si>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</si>
  <si>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</si>
  <si>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</si>
  <si>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</si>
  <si>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</si>
  <si>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</si>
  <si>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</si>
  <si>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</si>
  <si>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</si>
  <si>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</si>
  <si>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</si>
  <si>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</si>
  <si>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</si>
  <si>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</si>
  <si>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</si>
  <si>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</si>
  <si>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</si>
  <si>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</si>
  <si>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</si>
  <si>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</si>
  <si>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</si>
  <si>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</si>
  <si>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</si>
  <si>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</si>
  <si>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</si>
  <si>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</si>
  <si>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</si>
  <si>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</si>
  <si>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</si>
  <si>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</si>
  <si>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</si>
  <si>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</si>
  <si>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</si>
  <si>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</si>
  <si>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</si>
  <si>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</si>
  <si>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</si>
  <si>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</si>
  <si>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</si>
  <si>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</si>
  <si>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</si>
  <si>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</si>
  <si>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</si>
  <si>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</si>
  <si>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</si>
  <si>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</si>
  <si>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</si>
  <si>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</si>
  <si>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</si>
  <si>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</si>
  <si>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</si>
  <si>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</si>
  <si>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</si>
  <si>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</si>
  <si>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</si>
  <si>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</si>
  <si>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</si>
  <si>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</si>
  <si>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</si>
  <si>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</si>
  <si>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</si>
  <si>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</si>
  <si>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</si>
  <si>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</si>
  <si>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</si>
  <si>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</si>
  <si>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</si>
  <si>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</si>
  <si>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</si>
  <si>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</si>
  <si>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</si>
  <si>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</si>
  <si>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</si>
  <si>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</si>
  <si>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</si>
  <si>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</si>
  <si>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</si>
  <si>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</si>
  <si>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</si>
  <si>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</si>
  <si>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</si>
  <si>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</si>
  <si>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</si>
  <si>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</si>
  <si>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</si>
  <si>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</si>
  <si>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</si>
  <si>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</si>
  <si>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</si>
  <si>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</si>
  <si>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</si>
  <si>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</si>
  <si>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</si>
  <si>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</si>
  <si>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</si>
  <si>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</si>
  <si>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</si>
  <si>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</si>
  <si>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</si>
  <si>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</si>
  <si>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</si>
  <si>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</si>
  <si>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</si>
  <si>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</si>
  <si>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</si>
  <si>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</si>
  <si>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</si>
  <si>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</si>
  <si>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</si>
  <si>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</si>
  <si>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</si>
  <si>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</si>
  <si>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</si>
  <si>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</si>
  <si>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</si>
  <si>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</si>
  <si>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</si>
  <si>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</si>
  <si>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</si>
  <si>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</si>
  <si>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</si>
  <si>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</si>
  <si>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</si>
  <si>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</si>
  <si>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</si>
  <si>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</si>
  <si>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</si>
  <si>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</si>
  <si>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</si>
  <si>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</si>
  <si>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</si>
  <si>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</si>
  <si>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</si>
  <si>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</si>
  <si>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</si>
  <si>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</si>
  <si>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</si>
  <si>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</si>
  <si>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</si>
  <si>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</si>
  <si>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</si>
  <si>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</si>
  <si>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</si>
  <si>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</si>
  <si>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</si>
  <si>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</si>
  <si>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</si>
  <si>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</si>
  <si>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</si>
  <si>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</si>
  <si>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</si>
  <si>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</si>
  <si>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</si>
  <si>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</si>
  <si>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</si>
  <si>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</si>
  <si>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</si>
  <si>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</si>
  <si>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</si>
  <si>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</si>
  <si>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</si>
  <si>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</si>
  <si>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</si>
  <si>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</si>
  <si>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</si>
  <si>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</si>
  <si>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</si>
  <si>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</si>
  <si>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</si>
  <si>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</si>
  <si>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</si>
  <si>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</si>
  <si>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</si>
  <si>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</si>
  <si>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</si>
  <si>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</si>
  <si>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</si>
  <si>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</si>
  <si>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</si>
  <si>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</si>
  <si>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</si>
  <si>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</si>
  <si>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</si>
  <si>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</si>
  <si>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</si>
  <si>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</si>
  <si>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</si>
  <si>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</si>
  <si>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</si>
  <si>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</si>
  <si>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</si>
  <si>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</si>
  <si>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</si>
  <si>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</si>
  <si>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</si>
  <si>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</si>
  <si>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</si>
  <si>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</si>
  <si>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</si>
  <si>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</si>
  <si>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</si>
  <si>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</si>
  <si>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</si>
  <si>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</si>
  <si>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</si>
  <si>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</si>
  <si>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</si>
  <si>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</si>
  <si>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</si>
  <si>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</si>
  <si>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</si>
  <si>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</si>
  <si>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</si>
  <si>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</si>
  <si>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</si>
  <si>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</si>
  <si>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</si>
  <si>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</si>
  <si>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</si>
  <si>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</si>
  <si>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</si>
  <si>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</si>
  <si>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</si>
  <si>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</si>
  <si>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</si>
  <si>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</si>
  <si>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</si>
  <si>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</si>
  <si>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</si>
  <si>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</si>
  <si>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</si>
  <si>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</si>
  <si>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</si>
  <si>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</si>
  <si>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</si>
  <si>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</si>
  <si>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</si>
  <si>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</si>
  <si>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</si>
  <si>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</si>
  <si>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</si>
  <si>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</si>
  <si>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</si>
  <si>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</si>
  <si>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</si>
  <si>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</si>
  <si>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</si>
  <si>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</si>
  <si>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</si>
  <si>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</si>
  <si>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</si>
  <si>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</si>
  <si>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</si>
  <si>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</si>
  <si>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</si>
  <si>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</si>
  <si>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</si>
  <si>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</si>
  <si>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</si>
  <si>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</si>
  <si>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</si>
  <si>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</si>
  <si>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</si>
  <si>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</si>
  <si>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</si>
  <si>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</si>
  <si>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</si>
  <si>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</si>
  <si>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</si>
  <si>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</si>
  <si>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</si>
  <si>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</si>
  <si>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</si>
  <si>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</si>
  <si>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</si>
  <si>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</si>
  <si>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</si>
  <si>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</si>
  <si>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</si>
  <si>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</si>
  <si>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</si>
  <si>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</si>
  <si>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</si>
  <si>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</si>
  <si>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</si>
  <si>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</si>
  <si>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</si>
  <si>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</si>
  <si>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</si>
  <si>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</si>
  <si>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</si>
  <si>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</si>
  <si>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</si>
  <si>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</si>
  <si>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</si>
  <si>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</si>
  <si>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</si>
  <si>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</si>
  <si>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</si>
  <si>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</si>
  <si>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</si>
  <si>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</si>
  <si>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</si>
  <si>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</si>
  <si>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</si>
  <si>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</si>
  <si>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</si>
  <si>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</si>
  <si>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</si>
  <si>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</si>
  <si>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</si>
  <si>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</si>
  <si>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</si>
  <si>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</si>
  <si>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</si>
  <si>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</si>
  <si>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</si>
  <si>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</si>
  <si>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</si>
  <si>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</si>
  <si>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</si>
  <si>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</si>
  <si>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</si>
  <si>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</si>
  <si>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</si>
  <si>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</si>
  <si>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</si>
  <si>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</si>
  <si>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</si>
  <si>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</si>
  <si>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</si>
  <si>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</si>
  <si>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</si>
  <si>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</si>
  <si>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</si>
  <si>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</si>
  <si>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</si>
  <si>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</si>
  <si>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</si>
  <si>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</si>
  <si>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</si>
  <si>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</si>
  <si>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</si>
  <si>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</si>
  <si>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</si>
  <si>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</si>
  <si>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</si>
  <si>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</si>
  <si>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</si>
  <si>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</si>
  <si>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</si>
  <si>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</si>
  <si>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</si>
  <si>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</si>
  <si>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</si>
  <si>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</si>
  <si>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</si>
  <si>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</si>
  <si>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</si>
  <si>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</si>
  <si>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</si>
  <si>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</si>
  <si>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</si>
  <si>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</si>
  <si>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</si>
  <si>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</si>
  <si>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</si>
  <si>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</si>
  <si>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</si>
  <si>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</si>
  <si>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</si>
  <si>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</si>
  <si>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</si>
  <si>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</si>
  <si>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</si>
  <si>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</si>
  <si>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</si>
  <si>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</si>
  <si>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</si>
  <si>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</si>
  <si>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</si>
  <si>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</si>
  <si>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</si>
  <si>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</si>
  <si>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</si>
  <si>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</si>
  <si>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</si>
  <si>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</si>
  <si>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</si>
  <si>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</si>
  <si>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</si>
  <si>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</si>
  <si>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</si>
  <si>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</si>
  <si>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</si>
  <si>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</si>
  <si>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</si>
  <si>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</si>
  <si>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</si>
  <si>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</si>
  <si>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</si>
  <si>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</si>
  <si>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</si>
  <si>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</si>
  <si>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</si>
  <si>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</si>
  <si>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</si>
  <si>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</si>
  <si>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</si>
  <si>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</si>
  <si>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</si>
  <si>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</si>
  <si>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</si>
  <si>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</si>
  <si>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</si>
  <si>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</si>
  <si>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</si>
  <si>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</si>
  <si>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</si>
  <si>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</si>
  <si>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</si>
  <si>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</si>
  <si>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</si>
  <si>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</si>
  <si>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</si>
  <si>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</si>
  <si>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</si>
  <si>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</si>
  <si>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</si>
  <si>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</si>
  <si>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</si>
  <si>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</si>
  <si>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</si>
  <si>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</si>
  <si>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</si>
  <si>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</si>
  <si>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</si>
  <si>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</si>
  <si>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</si>
  <si>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</si>
  <si>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</si>
  <si>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</si>
  <si>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</si>
  <si>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</si>
  <si>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</si>
  <si>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</si>
  <si>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</si>
  <si>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</si>
  <si>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</si>
  <si>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</si>
  <si>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</si>
  <si>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</si>
  <si>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</si>
  <si>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</si>
  <si>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</si>
  <si>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</si>
  <si>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</si>
  <si>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</si>
  <si>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</si>
  <si>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</si>
  <si>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</si>
  <si>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</si>
  <si>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</si>
  <si>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</si>
  <si>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</si>
  <si>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</si>
  <si>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</si>
  <si>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</si>
  <si>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</si>
  <si>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</si>
  <si>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</si>
  <si>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</si>
  <si>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</si>
  <si>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</si>
  <si>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</si>
  <si>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</si>
  <si>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</si>
  <si>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</si>
  <si>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</si>
  <si>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</si>
  <si>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</si>
  <si>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</si>
  <si>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</si>
  <si>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</si>
  <si>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</si>
  <si>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</si>
  <si>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</si>
  <si>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</si>
  <si>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</si>
  <si>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</si>
  <si>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</si>
  <si>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</si>
  <si>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</si>
  <si>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</si>
  <si>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</si>
  <si>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</si>
  <si>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</si>
  <si>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</si>
  <si>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</si>
  <si>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</si>
  <si>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</si>
  <si>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</si>
  <si>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</si>
  <si>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</si>
  <si>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</si>
  <si>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</si>
  <si>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</si>
  <si>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</si>
  <si>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</si>
  <si>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</si>
  <si>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</si>
  <si>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</si>
  <si>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</si>
  <si>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</si>
  <si>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</si>
  <si>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</si>
  <si>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</si>
  <si>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</si>
  <si>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</si>
  <si>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</si>
  <si>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</si>
  <si>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</si>
  <si>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</si>
  <si>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</si>
  <si>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</si>
  <si>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</si>
  <si>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</si>
  <si>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</si>
  <si>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</si>
  <si>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</si>
  <si>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</si>
  <si>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</si>
  <si>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</si>
  <si>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</si>
  <si>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</si>
  <si>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</si>
  <si>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</si>
  <si>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</si>
  <si>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</si>
  <si>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</si>
  <si>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</si>
  <si>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</si>
  <si>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</si>
  <si>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</si>
  <si>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</si>
  <si>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</si>
  <si>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</si>
  <si>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</si>
  <si>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</si>
  <si>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</si>
  <si>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</si>
  <si>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</si>
  <si>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</si>
  <si>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</si>
  <si>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</si>
  <si>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</si>
  <si>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</si>
  <si>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</si>
  <si>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</si>
  <si>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</si>
  <si>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</si>
  <si>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</si>
  <si>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</si>
  <si>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</si>
  <si>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</si>
  <si>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</si>
  <si>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</si>
  <si>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</si>
  <si>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</si>
  <si>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</si>
  <si>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</si>
  <si>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</si>
  <si>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</si>
  <si>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</si>
  <si>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</si>
  <si>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</si>
  <si>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</si>
  <si>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</si>
  <si>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</si>
  <si>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</si>
  <si>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</si>
  <si>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</si>
  <si>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</si>
  <si>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</si>
  <si>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</si>
  <si>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</si>
  <si>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</si>
  <si>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</si>
  <si>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</si>
  <si>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</si>
  <si>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</si>
  <si>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</si>
  <si>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</si>
  <si>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</si>
  <si>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</si>
  <si>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</si>
  <si>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</si>
  <si>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</si>
  <si>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</si>
  <si>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</si>
  <si>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</si>
  <si>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</si>
  <si>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</si>
  <si>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</si>
  <si>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</si>
  <si>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</si>
  <si>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</si>
  <si>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</si>
  <si>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</si>
  <si>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</si>
  <si>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</si>
  <si>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</si>
  <si>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</si>
  <si>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</si>
  <si>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</si>
  <si>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</si>
  <si>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</si>
  <si>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</si>
  <si>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</si>
  <si>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</si>
  <si>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</si>
  <si>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</si>
  <si>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</si>
  <si>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</si>
  <si>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</si>
  <si>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</si>
  <si>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</si>
  <si>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</si>
  <si>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</si>
  <si>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</si>
  <si>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</si>
  <si>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</si>
  <si>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</si>
  <si>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</si>
  <si>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</si>
  <si>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</si>
  <si>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</si>
  <si>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</si>
  <si>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</si>
  <si>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</si>
  <si>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</si>
  <si>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</si>
  <si>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</si>
  <si>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</si>
  <si>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</si>
  <si>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</si>
  <si>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</si>
  <si>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</si>
  <si>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</si>
  <si>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</si>
  <si>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</si>
  <si>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</si>
  <si>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</si>
  <si>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</si>
  <si>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</si>
  <si>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</si>
  <si>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</si>
  <si>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</si>
  <si>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</si>
  <si>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</si>
  <si>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</si>
  <si>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</si>
  <si>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</si>
  <si>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</si>
  <si>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</si>
  <si>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</si>
  <si>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</si>
  <si>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</si>
  <si>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</si>
  <si>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</si>
  <si>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</si>
  <si>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</si>
  <si>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</si>
  <si>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</si>
  <si>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</si>
  <si>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</si>
  <si>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</si>
  <si>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</si>
  <si>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</si>
  <si>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</si>
  <si>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</si>
  <si>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</si>
  <si>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</si>
  <si>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</si>
  <si>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</si>
  <si>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</si>
  <si>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</si>
  <si>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</si>
  <si>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</si>
  <si>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</si>
  <si>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</si>
  <si>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</si>
  <si>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</si>
  <si>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</si>
  <si>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</si>
  <si>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</si>
  <si>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</si>
  <si>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</si>
  <si>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</si>
  <si>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</si>
  <si>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</si>
  <si>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</si>
  <si>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</si>
  <si>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</si>
  <si>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</si>
  <si>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</si>
  <si>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</si>
  <si>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</si>
  <si>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</si>
  <si>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</si>
  <si>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</si>
  <si>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</si>
  <si>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</si>
  <si>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</si>
  <si>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</si>
  <si>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</si>
  <si>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</si>
  <si>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</si>
  <si>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</si>
  <si>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</si>
  <si>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</si>
  <si>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</si>
  <si>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</si>
  <si>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</si>
  <si>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</si>
  <si>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</si>
  <si>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</si>
  <si>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</si>
  <si>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</si>
  <si>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</si>
  <si>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</si>
  <si>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</si>
  <si>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</si>
  <si>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</si>
  <si>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</si>
  <si>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</si>
  <si>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</si>
  <si>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</si>
  <si>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</si>
  <si>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</si>
  <si>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</si>
  <si>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</si>
  <si>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</si>
  <si>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</si>
  <si>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</si>
  <si>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</si>
  <si>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</si>
  <si>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</si>
  <si>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</si>
  <si>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</si>
  <si>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</si>
  <si>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</si>
  <si>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</si>
  <si>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</si>
  <si>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</si>
  <si>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</si>
  <si>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</si>
  <si>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</si>
  <si>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</si>
  <si>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</si>
  <si>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</si>
  <si>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</si>
  <si>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</si>
  <si>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</si>
  <si>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</si>
  <si>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</si>
  <si>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</si>
  <si>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</si>
  <si>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</si>
  <si>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</si>
  <si>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</si>
  <si>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</si>
  <si>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</si>
  <si>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</si>
  <si>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</si>
  <si>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</si>
  <si>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</si>
  <si>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</si>
  <si>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</si>
  <si>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</si>
  <si>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</si>
  <si>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</si>
  <si>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</si>
  <si>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</si>
  <si>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</si>
  <si>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</si>
  <si>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</si>
  <si>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</si>
  <si>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</si>
  <si>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</si>
  <si>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</si>
  <si>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</si>
  <si>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</si>
  <si>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</si>
  <si>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</si>
  <si>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</si>
  <si>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</si>
  <si>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</si>
  <si>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</si>
  <si>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</si>
  <si>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</si>
  <si>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</si>
  <si>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</si>
  <si>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</si>
  <si>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</si>
  <si>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</si>
  <si>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</si>
  <si>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</si>
  <si>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</si>
  <si>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</si>
  <si>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</si>
  <si>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</si>
  <si>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</si>
  <si>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</si>
  <si>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</si>
  <si>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</si>
  <si>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</si>
  <si>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</si>
  <si>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</si>
  <si>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</si>
  <si>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</si>
  <si>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</si>
  <si>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</si>
  <si>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</si>
  <si>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</si>
  <si>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</si>
  <si>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</si>
  <si>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</si>
  <si>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</si>
  <si>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</si>
  <si>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</si>
  <si>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</si>
  <si>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</si>
  <si>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</si>
  <si>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</si>
  <si>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</si>
  <si>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</si>
  <si>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</si>
  <si>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</si>
  <si>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</si>
  <si>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</si>
  <si>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</si>
  <si>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</si>
  <si>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</si>
  <si>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</si>
  <si>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</si>
  <si>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</si>
  <si>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</si>
  <si>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</si>
  <si>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</si>
  <si>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</si>
  <si>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</si>
  <si>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</si>
  <si>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</si>
  <si>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</si>
  <si>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</si>
  <si>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</si>
  <si>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</si>
  <si>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</si>
  <si>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</si>
  <si>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</si>
  <si>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</si>
  <si>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</si>
  <si>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</si>
  <si>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</si>
  <si>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</si>
  <si>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</si>
  <si>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</si>
  <si>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</si>
  <si>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</si>
  <si>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</si>
  <si>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</si>
  <si>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</si>
  <si>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</si>
  <si>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</si>
  <si>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</si>
  <si>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</si>
  <si>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</si>
  <si>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</si>
  <si>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</si>
  <si>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</si>
  <si>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</si>
  <si>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</si>
  <si>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</si>
  <si>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</si>
  <si>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</si>
  <si>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</si>
  <si>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</si>
  <si>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</si>
  <si>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</si>
  <si>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</si>
  <si>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</si>
  <si>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</si>
  <si>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</si>
  <si>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</si>
  <si>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</si>
  <si>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</si>
  <si>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</si>
  <si>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</si>
  <si>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</si>
  <si>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</si>
  <si>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</si>
  <si>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</si>
  <si>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</si>
  <si>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</si>
  <si>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</si>
  <si>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</si>
  <si>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</si>
  <si>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</si>
  <si>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</si>
  <si>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</si>
  <si>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</si>
  <si>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</si>
  <si>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</si>
  <si>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</si>
  <si>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</si>
  <si>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</si>
  <si>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</si>
  <si>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</si>
  <si>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</si>
  <si>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</si>
  <si>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</si>
  <si>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</si>
  <si>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</si>
  <si>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</si>
  <si>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</si>
  <si>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</si>
  <si>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</si>
  <si>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</si>
  <si>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</si>
  <si>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</si>
  <si>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</si>
  <si>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</si>
  <si>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</si>
  <si>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</si>
  <si>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</si>
  <si>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</si>
  <si>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</si>
  <si>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</si>
  <si>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</si>
  <si>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</si>
  <si>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</si>
  <si>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</si>
  <si>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</si>
  <si>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</si>
  <si>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</si>
  <si>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</si>
  <si>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</si>
  <si>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</si>
  <si>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</si>
  <si>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</si>
  <si>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</si>
  <si>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</si>
  <si>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</si>
  <si>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</si>
  <si>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</si>
  <si>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</si>
  <si>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</si>
  <si>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</si>
  <si>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</si>
  <si>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</si>
  <si>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</si>
  <si>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</si>
  <si>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</si>
  <si>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</si>
  <si>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</si>
  <si>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</si>
  <si>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</si>
  <si>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</si>
  <si>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</si>
  <si>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</si>
  <si>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</si>
  <si>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</si>
  <si>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</si>
  <si>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</si>
  <si>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</si>
  <si>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</si>
  <si>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</si>
  <si>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</si>
  <si>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</si>
  <si>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</si>
  <si>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</si>
  <si>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</si>
  <si>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</si>
  <si>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</si>
  <si>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</si>
  <si>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</si>
  <si>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</si>
  <si>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</si>
  <si>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</si>
  <si>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</si>
  <si>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</si>
  <si>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</si>
  <si>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</si>
  <si>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</si>
  <si>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</si>
  <si>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</si>
  <si>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</si>
  <si>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</si>
  <si>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</si>
  <si>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</si>
  <si>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</si>
  <si>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</si>
  <si>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</si>
  <si>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</si>
  <si>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</si>
  <si>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</si>
  <si>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</si>
  <si>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</si>
  <si>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</si>
  <si>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</si>
  <si>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</si>
  <si>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</si>
  <si>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</si>
  <si>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</si>
  <si>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</si>
  <si>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</si>
  <si>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</si>
  <si>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</si>
  <si>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</si>
  <si>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</si>
  <si>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</si>
  <si>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</si>
  <si>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</si>
  <si>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</si>
  <si>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</si>
  <si>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</si>
  <si>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</si>
  <si>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</si>
  <si>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</si>
  <si>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</si>
  <si>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</si>
  <si>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</si>
  <si>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</si>
  <si>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</si>
  <si>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</si>
  <si>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</si>
  <si>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</si>
  <si>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</si>
  <si>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</si>
  <si>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</si>
  <si>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</si>
  <si>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</si>
  <si>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</si>
  <si>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</si>
  <si>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</si>
  <si>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</si>
  <si>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</si>
  <si>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</si>
  <si>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</si>
  <si>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</si>
  <si>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</si>
  <si>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</si>
  <si>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</si>
  <si>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</si>
  <si>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</si>
  <si>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</si>
  <si>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</si>
  <si>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</si>
  <si>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</si>
  <si>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</si>
  <si>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</si>
  <si>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</si>
  <si>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</si>
  <si>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</si>
  <si>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</si>
  <si>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</si>
  <si>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</si>
  <si>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</si>
  <si>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</si>
  <si>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</si>
  <si>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</si>
  <si>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</si>
  <si>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</si>
  <si>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</si>
  <si>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</si>
  <si>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</si>
  <si>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</si>
  <si>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</si>
  <si>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</si>
  <si>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</si>
  <si>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</si>
  <si>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</si>
  <si>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</si>
  <si>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</si>
  <si>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</si>
  <si>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</si>
  <si>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</si>
  <si>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</si>
  <si>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</si>
  <si>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</si>
  <si>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</si>
  <si>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</si>
  <si>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</si>
  <si>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</si>
  <si>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</si>
  <si>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</si>
  <si>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</si>
  <si>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</si>
  <si>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</si>
  <si>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</si>
  <si>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</si>
  <si>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</si>
  <si>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</si>
  <si>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</si>
  <si>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</si>
  <si>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</si>
  <si>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</si>
  <si>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</si>
  <si>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</si>
  <si>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</si>
  <si>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</si>
  <si>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</si>
  <si>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</si>
  <si>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</si>
  <si>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</si>
  <si>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</si>
  <si>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</si>
  <si>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</si>
  <si>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</si>
  <si>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</si>
  <si>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</si>
  <si>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</si>
  <si>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</si>
  <si>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</si>
  <si>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</si>
  <si>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</si>
  <si>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</si>
  <si>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</si>
  <si>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</si>
  <si>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</si>
  <si>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</si>
  <si>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</si>
  <si>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</si>
  <si>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</si>
  <si>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</si>
  <si>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</si>
  <si>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</si>
  <si>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</si>
  <si>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</si>
  <si>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</si>
  <si>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</si>
  <si>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</si>
  <si>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</si>
  <si>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</si>
  <si>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</si>
  <si>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</si>
  <si>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</si>
  <si>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</si>
  <si>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</si>
  <si>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</si>
  <si>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</si>
  <si>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</si>
  <si>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</si>
  <si>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</si>
  <si>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</si>
  <si>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</si>
  <si>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</si>
  <si>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</si>
  <si>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</si>
  <si>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</si>
  <si>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</si>
  <si>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</si>
  <si>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</si>
  <si>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</si>
  <si>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</si>
  <si>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</si>
  <si>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</si>
  <si>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</si>
  <si>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</si>
  <si>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</si>
  <si>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</si>
  <si>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</si>
  <si>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</si>
  <si>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</si>
  <si>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</si>
  <si>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</si>
  <si>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</si>
  <si>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</si>
  <si>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</si>
  <si>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</si>
  <si>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</si>
  <si>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</si>
  <si>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</si>
  <si>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</si>
  <si>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</si>
  <si>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</si>
  <si>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</si>
  <si>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</si>
  <si>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</si>
  <si>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</si>
  <si>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</si>
  <si>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</si>
  <si>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</si>
  <si>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</si>
  <si>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</si>
  <si>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</si>
  <si>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</si>
  <si>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</si>
  <si>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</si>
  <si>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</si>
  <si>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</si>
  <si>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</si>
  <si>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</si>
  <si>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</si>
  <si>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</si>
  <si>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</si>
  <si>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</si>
  <si>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</si>
  <si>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</si>
  <si>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</si>
  <si>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</si>
  <si>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</si>
  <si>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</si>
  <si>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</si>
  <si>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</si>
  <si>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</si>
  <si>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</si>
  <si>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</si>
  <si>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</si>
  <si>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</si>
  <si>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</si>
  <si>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</si>
  <si>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</si>
  <si>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</si>
  <si>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</si>
  <si>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</si>
  <si>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</si>
  <si>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</si>
  <si>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</si>
  <si>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</si>
  <si>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</si>
  <si>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</si>
  <si>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</si>
  <si>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</si>
  <si>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</si>
  <si>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</si>
  <si>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</si>
  <si>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</si>
  <si>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</si>
  <si>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</si>
  <si>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</si>
  <si>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</si>
  <si>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</si>
  <si>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</si>
  <si>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</si>
  <si>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</si>
  <si>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</si>
  <si>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</si>
  <si>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</si>
  <si>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</si>
  <si>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</si>
  <si>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</si>
  <si>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</si>
  <si>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</si>
  <si>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</si>
  <si>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</si>
  <si>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</si>
  <si>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</si>
  <si>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</si>
  <si>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</si>
  <si>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</si>
  <si>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</si>
  <si>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</si>
  <si>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</si>
  <si>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</si>
  <si>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</si>
  <si>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</si>
  <si>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</si>
  <si>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</si>
  <si>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</si>
  <si>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</si>
  <si>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</si>
  <si>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</si>
  <si>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</si>
  <si>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</si>
  <si>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</si>
  <si>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</si>
  <si>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</si>
  <si>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</si>
  <si>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</si>
  <si>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</si>
  <si>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</si>
  <si>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</si>
  <si>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</si>
  <si>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</si>
  <si>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</si>
  <si>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</si>
  <si>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</si>
  <si>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</si>
  <si>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</si>
  <si>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</si>
  <si>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</si>
  <si>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</si>
  <si>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</si>
  <si>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</si>
  <si>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</si>
  <si>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</si>
  <si>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</si>
  <si>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</si>
  <si>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</si>
  <si>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</si>
  <si>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</si>
  <si>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</si>
  <si>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</si>
  <si>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</si>
  <si>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</si>
  <si>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</si>
  <si>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</si>
  <si>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</si>
  <si>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</si>
  <si>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</si>
  <si>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</si>
  <si>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</si>
  <si>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</si>
  <si>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</si>
  <si>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</si>
  <si>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</si>
  <si>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</si>
  <si>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</si>
  <si>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</si>
  <si>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</si>
  <si>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</si>
  <si>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</si>
  <si>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</si>
  <si>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</si>
  <si>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</si>
  <si>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</si>
  <si>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</si>
  <si>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</si>
  <si>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</si>
  <si>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</si>
  <si>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</si>
  <si>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</si>
  <si>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</si>
  <si>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</si>
  <si>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</si>
  <si>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</si>
  <si>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</si>
  <si>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</si>
  <si>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</si>
  <si>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</si>
  <si>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</si>
  <si>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</si>
  <si>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</si>
  <si>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</si>
  <si>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</si>
  <si>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</si>
  <si>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</si>
  <si>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</si>
  <si>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</si>
  <si>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</si>
  <si>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</si>
  <si>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</si>
  <si>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</si>
  <si>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</si>
  <si>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</si>
  <si>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</si>
  <si>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</si>
  <si>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</si>
  <si>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</si>
  <si>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</si>
  <si>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</si>
  <si>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</si>
  <si>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</si>
  <si>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</si>
  <si>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</si>
  <si>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</si>
  <si>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</si>
  <si>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</si>
  <si>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</si>
  <si>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</si>
  <si>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</si>
  <si>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</si>
  <si>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</si>
  <si>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</si>
  <si>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</si>
  <si>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</si>
  <si>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</si>
  <si>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</si>
  <si>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</si>
  <si>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</si>
  <si>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</si>
  <si>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</si>
  <si>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</si>
  <si>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</si>
  <si>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</si>
  <si>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</si>
  <si>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</si>
  <si>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</si>
  <si>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</si>
  <si>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</si>
  <si>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</si>
  <si>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</si>
  <si>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</si>
  <si>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</si>
  <si>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</si>
  <si>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</si>
  <si>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</si>
  <si>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</si>
  <si>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</si>
  <si>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</si>
  <si>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</si>
  <si>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</si>
  <si>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</si>
  <si>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</si>
  <si>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</si>
  <si>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</si>
  <si>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</si>
  <si>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</si>
  <si>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</si>
  <si>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</si>
  <si>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</si>
  <si>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</si>
  <si>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</si>
  <si>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</si>
  <si>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</si>
  <si>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</si>
  <si>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</si>
  <si>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</si>
  <si>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</si>
  <si>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</si>
  <si>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</si>
  <si>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</si>
  <si>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</si>
  <si>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</si>
  <si>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</si>
  <si>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</si>
  <si>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</si>
  <si>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</si>
  <si>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</si>
  <si>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</si>
  <si>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</si>
  <si>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</si>
  <si>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</si>
  <si>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</si>
  <si>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</si>
  <si>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</si>
  <si>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</si>
  <si>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</si>
  <si>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</si>
  <si>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</si>
  <si>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</si>
  <si>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</si>
  <si>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</si>
  <si>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</si>
  <si>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</si>
  <si>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</si>
  <si>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</si>
  <si>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</si>
  <si>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</si>
  <si>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</si>
  <si>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</si>
  <si>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</si>
  <si>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</si>
  <si>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</si>
  <si>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</si>
  <si>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</si>
  <si>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</si>
  <si>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</si>
  <si>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</si>
  <si>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</si>
  <si>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</si>
  <si>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</si>
  <si>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</si>
  <si>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</si>
  <si>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</si>
  <si>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</si>
  <si>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</si>
  <si>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</si>
  <si>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</si>
  <si>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</si>
  <si>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</si>
  <si>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</si>
  <si>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</si>
  <si>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</si>
  <si>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</si>
  <si>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</si>
  <si>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</si>
  <si>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</si>
  <si>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</si>
  <si>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</si>
  <si>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</si>
  <si>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</si>
  <si>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</si>
  <si>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</si>
  <si>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</si>
  <si>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</si>
  <si>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</si>
  <si>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</si>
  <si>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</si>
  <si>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</si>
  <si>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</si>
  <si>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</si>
  <si>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</si>
  <si>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</si>
  <si>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</si>
  <si>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</si>
  <si>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</si>
  <si>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</si>
  <si>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</si>
  <si>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</si>
  <si>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</si>
  <si>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</si>
  <si>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</si>
  <si>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</si>
  <si>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</si>
  <si>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</si>
  <si>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</si>
  <si>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</si>
  <si>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</si>
  <si>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</si>
  <si>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</si>
  <si>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</si>
  <si>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</si>
  <si>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</si>
  <si>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</si>
  <si>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</si>
  <si>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</si>
  <si>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</si>
  <si>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</si>
  <si>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</si>
  <si>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</si>
  <si>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</si>
  <si>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</si>
  <si>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</si>
  <si>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</si>
  <si>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</si>
  <si>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</si>
  <si>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</si>
  <si>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</si>
  <si>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</si>
  <si>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</si>
  <si>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</si>
  <si>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</si>
  <si>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</si>
  <si>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</si>
  <si>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</si>
  <si>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</si>
  <si>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</si>
  <si>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</si>
  <si>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</si>
  <si>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</si>
  <si>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</si>
  <si>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</si>
  <si>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</si>
  <si>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</si>
  <si>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</si>
  <si>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</si>
  <si>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</si>
  <si>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</si>
  <si>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</si>
  <si>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</si>
  <si>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</si>
  <si>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</si>
  <si>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</si>
  <si>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</si>
  <si>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</si>
  <si>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</si>
  <si>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</si>
  <si>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</si>
  <si>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</si>
  <si>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</si>
  <si>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</si>
  <si>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</si>
  <si>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</si>
  <si>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</si>
  <si>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</si>
  <si>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</si>
  <si>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</si>
  <si>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</si>
  <si>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</si>
  <si>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</si>
  <si>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</si>
  <si>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</si>
  <si>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</si>
  <si>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</si>
  <si>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</si>
  <si>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</si>
  <si>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</si>
  <si>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</si>
  <si>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</si>
  <si>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</si>
  <si>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</si>
  <si>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</si>
  <si>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</si>
  <si>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</si>
  <si>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</si>
  <si>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</si>
  <si>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</si>
  <si>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</si>
  <si>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</si>
  <si>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</si>
  <si>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</si>
  <si>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</si>
  <si>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</si>
  <si>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</si>
  <si>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</si>
  <si>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</si>
  <si>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</si>
  <si>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</si>
  <si>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</si>
  <si>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</si>
  <si>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</si>
  <si>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</si>
  <si>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</si>
  <si>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</si>
  <si>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</si>
  <si>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</si>
  <si>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</si>
  <si>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</si>
  <si>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</si>
  <si>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</si>
  <si>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</si>
  <si>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</si>
  <si>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</si>
  <si>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</si>
  <si>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</si>
  <si>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</si>
  <si>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</si>
  <si>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</si>
  <si>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</si>
  <si>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</si>
  <si>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</si>
  <si>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</si>
  <si>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</si>
  <si>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</si>
  <si>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</si>
  <si>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</si>
  <si>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</si>
  <si>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</si>
  <si>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</si>
  <si>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</si>
  <si>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</si>
  <si>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</si>
  <si>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</si>
  <si>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</si>
  <si>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</si>
  <si>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</si>
  <si>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</si>
  <si>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</si>
  <si>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</si>
  <si>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</si>
  <si>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</si>
  <si>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</si>
  <si>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</si>
  <si>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</si>
  <si>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</si>
  <si>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</si>
  <si>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</si>
  <si>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</si>
  <si>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</si>
  <si>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</si>
  <si>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</si>
  <si>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</si>
  <si>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</si>
  <si>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</si>
  <si>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</si>
  <si>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</si>
  <si>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</si>
  <si>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</si>
  <si>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</si>
  <si>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</si>
  <si>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</si>
  <si>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</si>
  <si>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</si>
  <si>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</si>
  <si>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</si>
  <si>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</si>
  <si>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</si>
  <si>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</si>
  <si>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</si>
  <si>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</si>
  <si>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</si>
  <si>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</si>
  <si>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</si>
  <si>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</si>
  <si>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</si>
  <si>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</si>
  <si>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</si>
  <si>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</si>
  <si>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</si>
  <si>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</si>
  <si>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</si>
  <si>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</si>
  <si>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</si>
  <si>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</si>
  <si>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</si>
  <si>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</si>
  <si>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</si>
  <si>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</si>
  <si>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</si>
  <si>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</si>
  <si>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</si>
  <si>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</si>
  <si>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</si>
  <si>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</si>
  <si>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</si>
  <si>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</si>
  <si>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</si>
  <si>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</si>
  <si>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</si>
  <si>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</si>
  <si>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</si>
  <si>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</si>
  <si>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</si>
  <si>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</si>
  <si>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</si>
  <si>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</si>
  <si>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</si>
  <si>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</si>
  <si>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</si>
  <si>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</si>
  <si>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</si>
  <si>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</si>
  <si>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</si>
  <si>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</si>
  <si>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</si>
  <si>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</si>
  <si>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</si>
  <si>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</si>
  <si>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</si>
  <si>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</si>
  <si>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</si>
  <si>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</si>
  <si>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</si>
  <si>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</si>
  <si>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</si>
  <si>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</si>
  <si>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</si>
  <si>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</si>
  <si>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</si>
  <si>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</si>
  <si>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</si>
  <si>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</si>
  <si>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</si>
  <si>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</si>
  <si>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</si>
  <si>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</si>
  <si>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</si>
  <si>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</si>
  <si>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</si>
  <si>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</si>
  <si>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</si>
  <si>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</si>
  <si>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</si>
  <si>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</si>
  <si>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</si>
  <si>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</si>
  <si>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</si>
  <si>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</si>
  <si>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</si>
  <si>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</si>
  <si>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</si>
  <si>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</si>
  <si>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</si>
  <si>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</si>
  <si>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</si>
  <si>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</si>
  <si>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</si>
  <si>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</si>
  <si>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</si>
  <si>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</si>
  <si>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</si>
  <si>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</si>
  <si>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</si>
  <si>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</si>
  <si>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</si>
  <si>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</si>
  <si>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</si>
  <si>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</si>
  <si>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</si>
  <si>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</si>
  <si>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</si>
  <si>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</si>
  <si>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</si>
  <si>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</si>
  <si>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</si>
  <si>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</si>
  <si>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</si>
  <si>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</si>
  <si>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</si>
  <si>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</si>
  <si>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</si>
  <si>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</si>
  <si>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</si>
  <si>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</si>
  <si>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</si>
  <si>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</si>
  <si>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</si>
  <si>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</si>
  <si>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</si>
  <si>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</si>
  <si>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</si>
  <si>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</si>
  <si>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</si>
  <si>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</si>
  <si>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</si>
  <si>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</si>
  <si>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</si>
  <si>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</si>
  <si>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</si>
  <si>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</si>
  <si>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</si>
  <si>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</si>
  <si>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</si>
  <si>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</si>
  <si>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</si>
  <si>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</si>
  <si>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</si>
  <si>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</si>
  <si>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</si>
  <si>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</si>
  <si>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</si>
  <si>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</si>
  <si>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</si>
  <si>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</si>
  <si>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</si>
  <si>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</si>
  <si>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</si>
  <si>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</si>
  <si>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</si>
  <si>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</si>
  <si>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</si>
  <si>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</si>
  <si>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</si>
  <si>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</si>
  <si>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</si>
  <si>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</si>
  <si>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</si>
  <si>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</si>
  <si>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</si>
  <si>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</si>
  <si>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</si>
  <si>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</si>
  <si>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</si>
  <si>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</si>
  <si>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</si>
  <si>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</si>
  <si>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</si>
  <si>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</si>
  <si>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</si>
  <si>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</si>
  <si>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</si>
  <si>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</si>
  <si>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</si>
  <si>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</si>
  <si>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</si>
  <si>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</si>
  <si>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</si>
  <si>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</si>
  <si>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</si>
  <si>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</si>
  <si>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</si>
  <si>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</si>
  <si>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</si>
  <si>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</si>
  <si>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</si>
  <si>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</si>
  <si>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</si>
  <si>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</si>
  <si>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</si>
  <si>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</si>
  <si>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</si>
  <si>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</si>
  <si>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</si>
  <si>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</si>
  <si>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</si>
  <si>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</si>
  <si>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</si>
  <si>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</si>
  <si>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</si>
  <si>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</si>
  <si>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</si>
  <si>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</si>
  <si>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</si>
  <si>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</si>
  <si>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</si>
  <si>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</si>
  <si>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</si>
  <si>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</si>
  <si>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</si>
  <si>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</si>
  <si>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</si>
  <si>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</si>
  <si>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</si>
  <si>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</si>
  <si>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</si>
  <si>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</si>
  <si>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</si>
  <si>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</si>
  <si>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</si>
  <si>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</si>
  <si>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</si>
  <si>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</si>
  <si>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</si>
  <si>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</si>
  <si>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</si>
  <si>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</si>
  <si>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</si>
  <si>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</si>
  <si>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</si>
  <si>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</si>
  <si>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</si>
  <si>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</si>
  <si>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</si>
  <si>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</si>
  <si>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</si>
  <si>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</si>
  <si>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</si>
  <si>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</si>
  <si>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</si>
  <si>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</si>
  <si>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</si>
  <si>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</si>
  <si>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</si>
  <si>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</si>
  <si>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</si>
  <si>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</si>
  <si>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</si>
  <si>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</si>
  <si>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</si>
  <si>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</si>
  <si>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</si>
  <si>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</si>
  <si>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</si>
  <si>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</si>
  <si>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</si>
  <si>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</si>
  <si>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</si>
  <si>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</si>
  <si>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</si>
  <si>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</si>
  <si>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</si>
  <si>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</si>
  <si>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</si>
  <si>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</si>
  <si>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</si>
  <si>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</si>
  <si>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</si>
  <si>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</si>
  <si>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</si>
  <si>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</si>
  <si>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</si>
  <si>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</si>
  <si>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</si>
  <si>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</si>
  <si>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</si>
  <si>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</si>
  <si>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</si>
  <si>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</si>
  <si>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</si>
  <si>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</si>
  <si>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</si>
  <si>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</si>
  <si>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</si>
  <si>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</si>
  <si>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</si>
  <si>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</si>
  <si>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</si>
  <si>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</si>
  <si>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</si>
  <si>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</si>
  <si>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</si>
  <si>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</si>
  <si>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</si>
  <si>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</si>
  <si>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</si>
  <si>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</si>
  <si>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</si>
  <si>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</si>
  <si>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</si>
  <si>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</si>
  <si>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</si>
  <si>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</si>
  <si>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</si>
  <si>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</si>
  <si>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</si>
  <si>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</si>
  <si>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</si>
  <si>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</si>
  <si>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</si>
  <si>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</si>
  <si>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</si>
  <si>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</si>
  <si>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</si>
  <si>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</si>
  <si>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</si>
  <si>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</si>
  <si>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</si>
  <si>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</si>
  <si>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</si>
  <si>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</si>
  <si>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</si>
  <si>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</si>
  <si>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</si>
  <si>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</si>
  <si>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</si>
  <si>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</si>
  <si>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</si>
  <si>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</si>
  <si>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</si>
  <si>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</si>
  <si>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</si>
  <si>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</si>
  <si>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</si>
  <si>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</si>
  <si>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</si>
  <si>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</si>
  <si>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</si>
  <si>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</si>
  <si>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</si>
  <si>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</si>
  <si>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</si>
  <si>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</si>
  <si>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</si>
  <si>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</si>
  <si>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</si>
  <si>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</si>
  <si>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</si>
  <si>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</si>
  <si>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</si>
  <si>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</si>
  <si>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</si>
  <si>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</si>
  <si>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</si>
  <si>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</si>
  <si>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</si>
  <si>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</si>
  <si>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</si>
  <si>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</si>
  <si>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</si>
  <si>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</si>
  <si>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</si>
  <si>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</si>
  <si>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</si>
  <si>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</si>
  <si>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</si>
  <si>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</si>
  <si>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</si>
  <si>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</si>
  <si>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</si>
  <si>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</si>
  <si>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</si>
  <si>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</si>
  <si>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</si>
  <si>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</si>
  <si>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</si>
  <si>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</si>
  <si>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</si>
  <si>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</si>
  <si>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</si>
  <si>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</si>
  <si>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</si>
  <si>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</si>
  <si>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</si>
  <si>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</si>
  <si>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</si>
  <si>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</si>
  <si>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</si>
  <si>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</si>
  <si>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</si>
  <si>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</si>
  <si>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</si>
  <si>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</si>
  <si>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</si>
  <si>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</si>
  <si>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</si>
  <si>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</si>
  <si>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</si>
  <si>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</si>
  <si>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</si>
  <si>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</si>
  <si>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</si>
  <si>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</si>
  <si>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</si>
  <si>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</si>
  <si>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</si>
  <si>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</si>
  <si>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</si>
  <si>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</si>
  <si>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</si>
  <si>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</si>
  <si>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</si>
  <si>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</si>
  <si>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</si>
  <si>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</si>
  <si>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</si>
  <si>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</si>
  <si>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</si>
  <si>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</si>
  <si>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</si>
  <si>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</si>
  <si>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</si>
  <si>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</si>
  <si>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</si>
  <si>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</si>
  <si>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</si>
  <si>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</si>
  <si>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</si>
  <si>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</si>
  <si>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</si>
  <si>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</si>
  <si>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</si>
  <si>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</si>
  <si>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</si>
  <si>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</si>
  <si>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</si>
  <si>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</si>
  <si>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</si>
  <si>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</si>
  <si>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</si>
  <si>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</si>
  <si>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</si>
  <si>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</si>
  <si>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</si>
  <si>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</si>
  <si>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</si>
  <si>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</si>
  <si>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</si>
  <si>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</si>
  <si>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</si>
  <si>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</si>
  <si>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</si>
  <si>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</si>
  <si>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</si>
  <si>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</si>
  <si>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</si>
  <si>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</si>
  <si>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</si>
  <si>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</si>
  <si>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</si>
  <si>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</si>
  <si>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</si>
  <si>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</si>
  <si>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</si>
  <si>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</si>
  <si>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</si>
  <si>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</si>
  <si>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</si>
  <si>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</si>
  <si>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</si>
  <si>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</si>
  <si>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</si>
  <si>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</si>
  <si>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</si>
  <si>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</si>
  <si>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</si>
  <si>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</si>
  <si>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</si>
  <si>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</si>
  <si>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</si>
  <si>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</si>
  <si>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</si>
  <si>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</si>
  <si>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</si>
  <si>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</si>
  <si>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</si>
  <si>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</si>
  <si>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</si>
  <si>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</si>
  <si>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</si>
  <si>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</si>
  <si>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</si>
  <si>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</si>
  <si>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</si>
  <si>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</si>
  <si>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</si>
  <si>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</si>
  <si>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</si>
  <si>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</si>
  <si>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</si>
  <si>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</si>
  <si>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</si>
  <si>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</si>
  <si>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</si>
  <si>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</si>
  <si>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</si>
  <si>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</si>
  <si>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</si>
  <si>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</si>
  <si>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</si>
  <si>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</si>
  <si>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</si>
  <si>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</si>
  <si>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</si>
  <si>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</si>
  <si>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</si>
  <si>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</si>
  <si>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</si>
  <si>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</si>
  <si>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</si>
  <si>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</si>
  <si>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</si>
  <si>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</si>
  <si>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</si>
  <si>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</si>
  <si>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</si>
  <si>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</si>
  <si>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</si>
  <si>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</si>
  <si>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</si>
  <si>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</si>
  <si>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</si>
  <si>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</si>
  <si>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</si>
  <si>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</si>
  <si>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</si>
  <si>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</si>
  <si>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</si>
  <si>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</si>
  <si>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</si>
  <si>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</si>
  <si>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</si>
  <si>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</si>
  <si>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</si>
  <si>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</si>
  <si>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</si>
  <si>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</si>
  <si>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</si>
  <si>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</si>
  <si>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</si>
  <si>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</si>
  <si>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</si>
  <si>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</si>
  <si>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</si>
  <si>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</si>
  <si>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</si>
  <si>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</si>
  <si>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</si>
  <si>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</si>
  <si>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</si>
  <si>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</si>
  <si>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</si>
  <si>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</si>
  <si>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</si>
  <si>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</si>
  <si>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</si>
  <si>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</si>
  <si>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</si>
  <si>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</si>
  <si>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</si>
  <si>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</si>
  <si>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</si>
  <si>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</si>
  <si>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</si>
  <si>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</si>
  <si>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</si>
  <si>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</si>
  <si>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</si>
  <si>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</si>
  <si>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</si>
  <si>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</si>
  <si>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</si>
  <si>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</si>
  <si>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</si>
  <si>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</si>
  <si>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</si>
  <si>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</si>
  <si>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</si>
  <si>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</si>
  <si>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</si>
  <si>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</si>
  <si>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</si>
  <si>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</si>
  <si>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</si>
  <si>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</si>
  <si>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</si>
  <si>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</si>
  <si>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</si>
  <si>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</si>
  <si>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</si>
  <si>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</si>
  <si>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</si>
  <si>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</si>
  <si>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</si>
  <si>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</si>
  <si>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</si>
  <si>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</si>
  <si>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</si>
  <si>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</si>
  <si>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</si>
  <si>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</si>
  <si>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</si>
  <si>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</si>
  <si>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</si>
  <si>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</si>
  <si>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</si>
  <si>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</si>
  <si>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</si>
  <si>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</si>
  <si>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</si>
  <si>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</si>
  <si>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</si>
  <si>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</si>
  <si>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</si>
  <si>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</si>
  <si>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</si>
  <si>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</si>
  <si>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</si>
  <si>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</si>
  <si>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</si>
  <si>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</si>
  <si>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</si>
  <si>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</si>
  <si>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</si>
  <si>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</si>
  <si>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</si>
  <si>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</si>
  <si>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</si>
  <si>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</si>
  <si>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</si>
  <si>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</si>
  <si>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</si>
  <si>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</si>
  <si>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</si>
  <si>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</si>
  <si>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</si>
  <si>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</si>
  <si>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</si>
  <si>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</si>
  <si>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</si>
  <si>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</si>
  <si>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</si>
  <si>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</si>
  <si>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</si>
  <si>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</si>
  <si>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</si>
  <si>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</si>
  <si>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</si>
  <si>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</si>
  <si>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</si>
  <si>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</si>
  <si>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</si>
  <si>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</si>
  <si>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</si>
  <si>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</si>
  <si>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</si>
  <si>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</si>
  <si>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</si>
  <si>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</si>
  <si>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</si>
  <si>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</si>
  <si>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</si>
  <si>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</si>
  <si>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</si>
  <si>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</si>
  <si>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</si>
  <si>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</si>
  <si>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</si>
  <si>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</si>
  <si>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</si>
  <si>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</si>
  <si>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</si>
  <si>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</si>
  <si>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</si>
  <si>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</si>
  <si>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</si>
  <si>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</si>
  <si>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</si>
  <si>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</si>
  <si>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</si>
  <si>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</si>
  <si>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</si>
  <si>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</si>
  <si>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</si>
  <si>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</si>
  <si>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</si>
  <si>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</si>
  <si>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</si>
  <si>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</si>
  <si>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</si>
  <si>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</si>
  <si>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</si>
  <si>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</si>
  <si>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</si>
  <si>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</si>
  <si>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</si>
  <si>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</si>
  <si>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</si>
  <si>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</si>
  <si>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</si>
  <si>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</si>
  <si>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</si>
  <si>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</si>
  <si>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</si>
  <si>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</si>
  <si>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</si>
  <si>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</si>
  <si>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</si>
  <si>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</si>
  <si>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</si>
  <si>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</si>
  <si>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</si>
  <si>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</si>
  <si>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</si>
  <si>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</si>
  <si>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</si>
  <si>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</si>
  <si>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</si>
  <si>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</si>
  <si>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</si>
  <si>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</si>
  <si>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</si>
  <si>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</si>
  <si>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</si>
  <si>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</si>
  <si>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</si>
  <si>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</si>
  <si>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</si>
  <si>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</si>
  <si>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</si>
  <si>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</si>
  <si>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</si>
  <si>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</si>
  <si>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</si>
  <si>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</si>
  <si>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</si>
  <si>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</si>
  <si>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</si>
  <si>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</si>
  <si>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</si>
  <si>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</si>
  <si>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</si>
  <si>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</si>
  <si>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</si>
  <si>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</si>
  <si>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</si>
  <si>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</si>
  <si>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</si>
  <si>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</si>
  <si>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</si>
  <si>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</si>
  <si>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</si>
  <si>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</si>
  <si>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</si>
  <si>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</si>
  <si>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</si>
  <si>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</si>
  <si>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</si>
  <si>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</si>
  <si>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</si>
  <si>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</si>
  <si>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</si>
  <si>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</si>
  <si>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</si>
  <si>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</si>
  <si>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</si>
  <si>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</si>
  <si>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</si>
  <si>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</si>
  <si>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</si>
  <si>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</si>
  <si>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</si>
  <si>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</si>
  <si>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</si>
  <si>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</si>
  <si>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</si>
  <si>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</si>
  <si>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</si>
  <si>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</si>
  <si>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</si>
  <si>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</si>
  <si>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</si>
  <si>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</si>
  <si>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</si>
  <si>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</si>
  <si>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</si>
  <si>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</si>
  <si>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</si>
  <si>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</si>
  <si>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</si>
  <si>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</si>
  <si>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</si>
  <si>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</si>
  <si>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</si>
  <si>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</si>
  <si>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</si>
  <si>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</si>
  <si>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</si>
  <si>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</si>
  <si>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</si>
  <si>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</si>
  <si>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</si>
  <si>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</si>
  <si>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</si>
  <si>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</si>
  <si>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</si>
  <si>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</si>
  <si>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</si>
  <si>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</si>
  <si>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</si>
  <si>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</si>
  <si>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</si>
  <si>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</si>
  <si>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</si>
  <si>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</si>
  <si>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</si>
  <si>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</si>
  <si>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</si>
  <si>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</si>
  <si>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</si>
  <si>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</si>
  <si>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</si>
  <si>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</si>
  <si>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</si>
  <si>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</si>
  <si>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</si>
  <si>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</si>
  <si>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</si>
  <si>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</si>
  <si>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</si>
  <si>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</si>
  <si>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</si>
  <si>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</si>
  <si>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</si>
  <si>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</si>
  <si>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</si>
  <si>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</si>
  <si>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</si>
  <si>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</si>
  <si>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</si>
  <si>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</si>
  <si>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</si>
  <si>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</si>
  <si>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</si>
  <si>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</si>
  <si>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</si>
  <si>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</si>
  <si>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</si>
  <si>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</si>
  <si>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</si>
  <si>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</si>
  <si>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</si>
  <si>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</si>
  <si>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</si>
  <si>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</si>
  <si>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</si>
  <si>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</si>
  <si>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</si>
  <si>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</si>
  <si>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</si>
  <si>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</si>
  <si>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</si>
  <si>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</si>
  <si>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</si>
  <si>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</si>
  <si>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</si>
  <si>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</si>
  <si>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</si>
  <si>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</si>
  <si>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</si>
  <si>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</si>
  <si>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</si>
  <si>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</si>
  <si>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</si>
  <si>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</si>
  <si>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</si>
  <si>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</si>
  <si>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</si>
  <si>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</si>
  <si>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</si>
  <si>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</si>
  <si>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</si>
  <si>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</si>
  <si>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</si>
  <si>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</si>
  <si>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</si>
  <si>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</si>
  <si>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</si>
  <si>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</si>
  <si>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</si>
  <si>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</si>
  <si>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</si>
  <si>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</si>
  <si>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</si>
  <si>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</si>
  <si>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</si>
  <si>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</si>
  <si>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</si>
  <si>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</si>
  <si>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</si>
  <si>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</si>
  <si>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</si>
  <si>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</si>
  <si>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</si>
  <si>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</si>
  <si>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</si>
  <si>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</si>
  <si>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</si>
  <si>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</si>
  <si>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</si>
  <si>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</si>
  <si>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</si>
  <si>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</si>
  <si>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</si>
  <si>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</si>
  <si>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</si>
  <si>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</si>
  <si>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</si>
  <si>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</si>
  <si>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</si>
  <si>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</si>
  <si>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</si>
  <si>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</si>
  <si>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</si>
  <si>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</si>
  <si>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</si>
  <si>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</si>
  <si>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</si>
  <si>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</si>
  <si>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</si>
  <si>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</si>
  <si>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</si>
  <si>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</si>
  <si>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</si>
  <si>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</si>
  <si>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</si>
  <si>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</si>
  <si>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</si>
  <si>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</si>
  <si>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</si>
  <si>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</si>
  <si>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</si>
  <si>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</si>
  <si>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</si>
  <si>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</si>
  <si>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</si>
  <si>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</si>
  <si>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</si>
  <si>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</si>
  <si>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</si>
  <si>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</si>
  <si>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</si>
  <si>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</si>
  <si>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</si>
  <si>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</si>
  <si>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</si>
  <si>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</si>
  <si>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</si>
  <si>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</si>
  <si>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</si>
  <si>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</si>
  <si>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</si>
  <si>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</si>
  <si>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</si>
  <si>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</si>
  <si>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</si>
  <si>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</si>
  <si>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</si>
  <si>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</si>
  <si>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</si>
  <si>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</si>
  <si>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</si>
  <si>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</si>
  <si>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</si>
  <si>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</si>
  <si>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</si>
  <si>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</si>
  <si>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</si>
  <si>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</si>
  <si>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</si>
  <si>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</si>
  <si>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</si>
  <si>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</si>
  <si>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</si>
  <si>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</si>
  <si>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</si>
  <si>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</si>
  <si>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</si>
  <si>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</si>
  <si>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</si>
  <si>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</si>
  <si>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</si>
  <si>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</si>
  <si>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</si>
  <si>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</si>
  <si>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</si>
  <si>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</si>
  <si>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</si>
  <si>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</si>
  <si>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</si>
  <si>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</si>
  <si>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</si>
  <si>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</si>
  <si>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</si>
  <si>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</si>
  <si>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</si>
  <si>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</si>
  <si>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</si>
  <si>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</si>
  <si>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</si>
  <si>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</si>
  <si>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</si>
  <si>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</si>
  <si>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</si>
  <si>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</si>
  <si>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</si>
  <si>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</si>
  <si>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</si>
  <si>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</si>
  <si>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</si>
  <si>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</si>
  <si>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</si>
  <si>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</si>
  <si>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</si>
  <si>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</si>
  <si>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</si>
  <si>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</si>
  <si>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</si>
  <si>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</si>
  <si>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</si>
  <si>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</si>
  <si>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</si>
  <si>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</si>
  <si>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</si>
  <si>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</si>
  <si>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</si>
  <si>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</si>
  <si>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</si>
  <si>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</si>
  <si>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</si>
  <si>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</si>
  <si>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</si>
  <si>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</si>
  <si>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</si>
  <si>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</si>
  <si>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</si>
  <si>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</si>
  <si>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</si>
  <si>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</si>
  <si>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</si>
  <si>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</si>
  <si>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</si>
  <si>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</si>
  <si>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</si>
  <si>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</si>
  <si>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</si>
  <si>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</si>
  <si>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</si>
  <si>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</si>
  <si>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</si>
  <si>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</si>
  <si>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</si>
  <si>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</si>
  <si>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</si>
  <si>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</si>
  <si>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</si>
  <si>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</si>
  <si>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</si>
  <si>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</si>
  <si>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</si>
  <si>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</si>
  <si>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</si>
  <si>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</si>
  <si>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</si>
  <si>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</si>
  <si>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</si>
  <si>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</si>
  <si>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</si>
  <si>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</si>
  <si>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</si>
  <si>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</si>
  <si>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</si>
  <si>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</si>
  <si>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</si>
  <si>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</si>
  <si>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</si>
  <si>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</si>
  <si>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</si>
  <si>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</si>
  <si>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</si>
  <si>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</si>
  <si>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</si>
  <si>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</si>
  <si>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</si>
  <si>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</si>
  <si>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</si>
  <si>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</si>
  <si>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</si>
  <si>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</si>
  <si>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</si>
  <si>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</si>
  <si>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</si>
  <si>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</si>
  <si>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</si>
  <si>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</si>
  <si>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</si>
  <si>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</si>
  <si>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</si>
  <si>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</si>
  <si>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</si>
  <si>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</si>
  <si>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</si>
  <si>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</si>
  <si>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</si>
  <si>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</si>
  <si>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</si>
  <si>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</si>
  <si>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</si>
  <si>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</si>
  <si>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</si>
  <si>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</si>
  <si>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</si>
  <si>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</si>
  <si>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</si>
  <si>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</si>
  <si>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</si>
  <si>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</si>
  <si>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</si>
  <si>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</si>
  <si>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</si>
  <si>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</si>
  <si>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</si>
  <si>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</si>
  <si>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</si>
  <si>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</si>
  <si>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</si>
  <si>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</si>
  <si>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</si>
  <si>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</si>
  <si>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</si>
  <si>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</si>
  <si>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</si>
  <si>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</si>
  <si>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</si>
  <si>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</si>
  <si>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</si>
  <si>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</si>
  <si>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</si>
  <si>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</si>
  <si>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</si>
  <si>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</si>
  <si>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</si>
  <si>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</si>
  <si>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</si>
  <si>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</si>
  <si>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</si>
  <si>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</si>
  <si>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</si>
  <si>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</si>
  <si>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</si>
  <si>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</si>
  <si>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</si>
  <si>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</si>
  <si>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</si>
  <si>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</si>
  <si>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</si>
  <si>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</si>
  <si>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</si>
  <si>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</si>
  <si>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</si>
  <si>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</si>
  <si>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</si>
  <si>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</si>
  <si>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</si>
  <si>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</si>
  <si>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</si>
  <si>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</si>
  <si>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</si>
  <si>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</si>
  <si>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</si>
  <si>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</si>
  <si>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</si>
  <si>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</si>
  <si>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</si>
  <si>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</si>
  <si>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</si>
  <si>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</si>
  <si>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</si>
  <si>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</si>
  <si>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</si>
  <si>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</si>
  <si>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</si>
  <si>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</si>
  <si>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</si>
  <si>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</si>
  <si>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</si>
  <si>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</si>
  <si>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</si>
  <si>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</si>
  <si>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</si>
  <si>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</si>
  <si>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</si>
  <si>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</si>
  <si>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</si>
  <si>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</si>
  <si>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</si>
  <si>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</si>
  <si>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</si>
  <si>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</si>
  <si>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</si>
  <si>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</si>
  <si>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</si>
  <si>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</si>
  <si>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</si>
  <si>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</si>
  <si>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</si>
  <si>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</si>
  <si>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</si>
  <si>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</si>
  <si>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</si>
  <si>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</si>
  <si>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</si>
  <si>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</si>
  <si>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</si>
  <si>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</si>
  <si>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</si>
  <si>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</si>
  <si>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</si>
  <si>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</si>
  <si>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</si>
  <si>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</si>
  <si>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</si>
  <si>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</si>
  <si>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</si>
  <si>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</si>
  <si>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</si>
  <si>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</si>
  <si>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</si>
  <si>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</si>
  <si>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</si>
  <si>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</si>
  <si>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</si>
  <si>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</si>
  <si>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</si>
  <si>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</si>
  <si>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</si>
  <si>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</si>
  <si>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</si>
  <si>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</si>
  <si>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</si>
  <si>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</si>
  <si>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</si>
  <si>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</si>
  <si>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</si>
  <si>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</si>
  <si>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</si>
  <si>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</si>
  <si>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</si>
  <si>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</si>
  <si>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</si>
  <si>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</si>
  <si>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</si>
  <si>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</si>
  <si>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</si>
  <si>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</si>
  <si>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</si>
  <si>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</si>
  <si>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</si>
  <si>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</si>
  <si>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</si>
  <si>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</si>
  <si>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</si>
  <si>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</si>
  <si>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</si>
  <si>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</si>
  <si>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</si>
  <si>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</si>
  <si>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</si>
  <si>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</si>
  <si>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</si>
  <si>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</si>
  <si>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</si>
  <si>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</si>
  <si>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</si>
  <si>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</si>
  <si>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</si>
  <si>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</si>
  <si>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</si>
  <si>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</si>
  <si>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</si>
  <si>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</si>
  <si>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</si>
  <si>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</si>
  <si>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</si>
  <si>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</si>
  <si>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</si>
  <si>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</si>
  <si>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</si>
  <si>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</si>
  <si>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</si>
  <si>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</si>
  <si>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</si>
  <si>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</si>
  <si>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</si>
  <si>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</si>
  <si>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</si>
  <si>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</si>
  <si>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</si>
  <si>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</si>
  <si>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</si>
  <si>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</si>
  <si>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</si>
  <si>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</si>
  <si>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</si>
  <si>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</si>
  <si>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</si>
  <si>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</si>
  <si>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</si>
  <si>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</si>
  <si>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</si>
  <si>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</si>
  <si>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</si>
  <si>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</si>
  <si>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</si>
  <si>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</si>
  <si>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</si>
  <si>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</si>
  <si>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</si>
  <si>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</si>
  <si>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</si>
  <si>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</si>
  <si>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</si>
  <si>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</si>
  <si>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</si>
  <si>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</si>
  <si>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</si>
  <si>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</si>
  <si>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</si>
  <si>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</si>
  <si>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</si>
  <si>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</si>
  <si>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</si>
  <si>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</si>
  <si>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</si>
  <si>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</si>
  <si>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</si>
  <si>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</si>
  <si>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</si>
  <si>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</si>
  <si>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</si>
  <si>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</si>
  <si>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</si>
  <si>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</si>
  <si>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</si>
  <si>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</si>
  <si>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</si>
  <si>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</si>
  <si>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</si>
  <si>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</si>
  <si>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</si>
  <si>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</si>
  <si>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</si>
  <si>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</si>
  <si>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</si>
  <si>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</si>
  <si>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</si>
  <si>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</si>
  <si>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</si>
  <si>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</si>
  <si>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</si>
  <si>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</si>
  <si>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</si>
  <si>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</si>
  <si>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</si>
  <si>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</si>
  <si>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</si>
  <si>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</si>
  <si>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</si>
  <si>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</si>
  <si>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</si>
  <si>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</si>
  <si>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</si>
  <si>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</si>
  <si>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</si>
  <si>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</si>
  <si>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</si>
  <si>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</si>
  <si>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</si>
  <si>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</si>
  <si>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</si>
  <si>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</si>
  <si>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</si>
  <si>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</si>
  <si>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</si>
  <si>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</si>
  <si>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</si>
  <si>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</si>
  <si>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</si>
  <si>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</si>
  <si>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</si>
  <si>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</si>
  <si>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</si>
  <si>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</si>
  <si>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</si>
  <si>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</si>
  <si>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</si>
  <si>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</si>
  <si>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</si>
  <si>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</si>
  <si>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</si>
  <si>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</si>
  <si>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</si>
  <si>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</si>
  <si>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</si>
  <si>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</si>
  <si>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</si>
  <si>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</si>
  <si>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</si>
  <si>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</si>
  <si>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</si>
  <si>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</si>
  <si>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</si>
  <si>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</si>
  <si>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</si>
  <si>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</si>
  <si>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</si>
  <si>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</si>
  <si>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</si>
  <si>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</si>
  <si>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</si>
  <si>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</si>
  <si>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</si>
  <si>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</si>
  <si>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</si>
  <si>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</si>
  <si>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</si>
  <si>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</si>
  <si>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</si>
  <si>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</si>
  <si>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</si>
  <si>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</si>
  <si>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</si>
  <si>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</si>
  <si>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</si>
  <si>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</si>
  <si>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</si>
  <si>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</si>
  <si>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</si>
  <si>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</si>
  <si>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</si>
  <si>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</si>
  <si>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</si>
  <si>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</si>
  <si>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</si>
  <si>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</si>
  <si>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</si>
  <si>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</si>
  <si>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</si>
  <si>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</si>
  <si>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</si>
  <si>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</si>
  <si>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</si>
  <si>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</si>
  <si>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</si>
  <si>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</si>
  <si>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</si>
  <si>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</si>
  <si>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</si>
  <si>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</si>
  <si>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</si>
  <si>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</si>
  <si>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</si>
  <si>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</si>
  <si>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</si>
  <si>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</si>
  <si>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</si>
  <si>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</si>
  <si>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</si>
  <si>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</si>
  <si>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</si>
  <si>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</si>
  <si>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</si>
  <si>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</si>
  <si>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</si>
  <si>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</si>
  <si>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</si>
  <si>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</si>
  <si>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</si>
  <si>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</si>
  <si>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</si>
  <si>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</si>
  <si>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</si>
  <si>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</si>
  <si>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</si>
  <si>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</si>
  <si>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</si>
  <si>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</si>
  <si>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</si>
  <si>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</si>
  <si>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</si>
  <si>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</si>
  <si>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</si>
  <si>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</si>
  <si>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</si>
  <si>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</si>
  <si>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</si>
  <si>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</si>
  <si>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</si>
  <si>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</si>
  <si>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</si>
  <si>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</si>
  <si>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</si>
  <si>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</si>
  <si>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</si>
  <si>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</si>
  <si>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</si>
  <si>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</si>
  <si>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</si>
  <si>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</si>
  <si>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</si>
  <si>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</si>
  <si>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</si>
  <si>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</si>
  <si>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</si>
  <si>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</si>
  <si>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</si>
  <si>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</si>
  <si>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</si>
  <si>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</si>
  <si>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</si>
  <si>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</si>
  <si>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</si>
  <si>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</si>
  <si>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</si>
  <si>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</si>
  <si>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</si>
  <si>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</si>
  <si>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</si>
  <si>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</si>
  <si>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</si>
  <si>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</si>
  <si>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</si>
  <si>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</si>
  <si>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</si>
  <si>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</si>
  <si>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</si>
  <si>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</si>
  <si>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</si>
  <si>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</si>
  <si>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</si>
  <si>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</si>
  <si>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</si>
  <si>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</si>
  <si>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</si>
  <si>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</si>
  <si>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</si>
  <si>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</si>
  <si>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</si>
  <si>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</si>
  <si>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</si>
  <si>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</si>
  <si>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</si>
  <si>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</si>
  <si>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</si>
  <si>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</si>
  <si>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</si>
  <si>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</si>
  <si>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</si>
  <si>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</si>
  <si>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</si>
  <si>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</si>
  <si>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</si>
  <si>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</si>
  <si>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</si>
  <si>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</si>
  <si>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</si>
  <si>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</si>
  <si>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</si>
  <si>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</si>
  <si>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</si>
  <si>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</si>
  <si>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</si>
  <si>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</si>
  <si>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</si>
  <si>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</si>
  <si>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</si>
  <si>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</si>
  <si>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</si>
  <si>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</si>
  <si>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</si>
  <si>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</si>
  <si>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</si>
  <si>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</si>
  <si>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</si>
  <si>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</si>
  <si>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</si>
  <si>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</si>
  <si>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</si>
  <si>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</si>
  <si>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</si>
  <si>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</si>
  <si>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</si>
  <si>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</si>
  <si>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</si>
  <si>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</si>
  <si>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</si>
  <si>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</si>
  <si>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</si>
  <si>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</si>
  <si>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</si>
  <si>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</si>
  <si>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</si>
  <si>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</si>
  <si>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</si>
  <si>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</si>
  <si>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</si>
  <si>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</si>
  <si>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</si>
  <si>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</si>
  <si>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</si>
  <si>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</si>
  <si>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</si>
  <si>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</si>
  <si>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</si>
  <si>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</si>
  <si>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</si>
  <si>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</si>
  <si>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</si>
  <si>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</si>
  <si>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</si>
  <si>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</si>
  <si>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</si>
  <si>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</si>
  <si>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</si>
  <si>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</si>
  <si>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</si>
  <si>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</si>
  <si>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</si>
  <si>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</si>
  <si>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</si>
  <si>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</si>
  <si>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</si>
  <si>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</si>
  <si>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</si>
  <si>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</si>
  <si>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</si>
  <si>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</si>
  <si>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</si>
  <si>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</si>
  <si>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</si>
  <si>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</si>
  <si>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</si>
  <si>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</si>
  <si>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</si>
  <si>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</si>
  <si>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</si>
  <si>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</si>
  <si>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</si>
  <si>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</si>
  <si>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</si>
  <si>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</si>
  <si>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</si>
  <si>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</si>
  <si>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</si>
  <si>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</si>
  <si>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</si>
  <si>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</si>
  <si>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</si>
  <si>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</si>
  <si>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</si>
  <si>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</si>
  <si>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</si>
  <si>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</si>
  <si>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</si>
  <si>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</si>
  <si>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</si>
  <si>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</si>
  <si>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</si>
  <si>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</si>
  <si>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</si>
  <si>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</si>
  <si>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</si>
  <si>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</si>
  <si>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</si>
  <si>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</si>
  <si>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</si>
  <si>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</si>
  <si>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</si>
  <si>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</si>
  <si>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</si>
  <si>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</si>
  <si>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</si>
  <si>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</si>
  <si>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</si>
  <si>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</si>
  <si>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</si>
  <si>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</si>
  <si>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</si>
  <si>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</si>
  <si>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</si>
  <si>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</si>
  <si>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</si>
  <si>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</si>
  <si>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</si>
  <si>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</si>
  <si>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</si>
  <si>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</si>
  <si>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</si>
  <si>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</si>
  <si>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</si>
  <si>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</si>
  <si>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</si>
  <si>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</si>
  <si>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</si>
  <si>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</si>
  <si>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</si>
  <si>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</si>
  <si>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</si>
  <si>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</si>
  <si>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</si>
  <si>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</si>
  <si>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</si>
  <si>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</si>
  <si>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</si>
  <si>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</si>
  <si>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</si>
  <si>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</si>
  <si>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</si>
  <si>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</si>
  <si>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</si>
  <si>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</si>
  <si>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</si>
  <si>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</si>
  <si>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</si>
  <si>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</si>
  <si>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</si>
  <si>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</si>
  <si>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</si>
  <si>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</si>
  <si>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</si>
  <si>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</si>
  <si>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</si>
  <si>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</si>
  <si>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</si>
  <si>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</si>
  <si>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</si>
  <si>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</si>
  <si>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</si>
  <si>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</si>
  <si>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</si>
  <si>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</si>
  <si>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</si>
  <si>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</si>
  <si>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</si>
  <si>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</si>
  <si>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</si>
  <si>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</si>
  <si>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</si>
  <si>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</si>
  <si>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</si>
  <si>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</si>
  <si>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</si>
  <si>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</si>
  <si>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</si>
  <si>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</si>
  <si>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</si>
  <si>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</si>
  <si>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</si>
  <si>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</si>
  <si>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</si>
  <si>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</si>
  <si>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</si>
  <si>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</si>
  <si>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</si>
  <si>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</si>
  <si>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</si>
  <si>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</si>
  <si>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</si>
  <si>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</si>
  <si>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</si>
  <si>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</si>
  <si>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</si>
  <si>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</si>
  <si>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</si>
  <si>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</si>
  <si>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</si>
  <si>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</si>
  <si>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</si>
  <si>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</si>
  <si>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</si>
  <si>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</si>
  <si>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</si>
  <si>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</si>
  <si>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</si>
  <si>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</si>
  <si>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</si>
  <si>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</si>
  <si>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</si>
  <si>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</si>
  <si>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</si>
  <si>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</si>
  <si>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</si>
  <si>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</si>
  <si>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</si>
  <si>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</si>
  <si>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</si>
  <si>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</si>
  <si>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</si>
  <si>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</si>
  <si>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</si>
  <si>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</si>
  <si>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</si>
  <si>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</si>
  <si>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</si>
  <si>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</si>
  <si>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</si>
  <si>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</si>
  <si>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</si>
  <si>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</si>
  <si>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</si>
  <si>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</si>
  <si>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</si>
  <si>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</si>
  <si>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</si>
  <si>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</si>
  <si>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</si>
  <si>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</si>
  <si>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</si>
  <si>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</si>
  <si>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</si>
  <si>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</si>
  <si>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</si>
  <si>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</si>
  <si>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</si>
  <si>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</si>
  <si>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</si>
  <si>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</si>
  <si>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</si>
  <si>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</si>
  <si>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</si>
  <si>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</si>
  <si>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</si>
  <si>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</si>
  <si>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</si>
  <si>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</si>
  <si>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</si>
  <si>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</si>
  <si>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</si>
  <si>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</si>
  <si>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</si>
  <si>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</si>
  <si>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</si>
  <si>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</si>
  <si>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</si>
  <si>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</si>
  <si>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</si>
  <si>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</si>
  <si>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</si>
  <si>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</si>
  <si>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</si>
  <si>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</si>
  <si>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</si>
  <si>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</si>
  <si>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</si>
  <si>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</si>
  <si>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</si>
  <si>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</si>
  <si>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</si>
  <si>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</si>
  <si>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</si>
  <si>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</si>
  <si>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</si>
  <si>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</si>
  <si>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</si>
  <si>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</si>
  <si>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</si>
  <si>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</si>
  <si>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</si>
  <si>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</si>
  <si>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</si>
  <si>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</si>
  <si>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</si>
  <si>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</si>
  <si>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</si>
  <si>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</si>
  <si>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</si>
  <si>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</si>
  <si>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</si>
  <si>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</si>
  <si>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</si>
  <si>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</si>
  <si>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</si>
  <si>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</si>
  <si>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</si>
  <si>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</si>
  <si>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</si>
  <si>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</si>
  <si>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</si>
  <si>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</si>
  <si>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</si>
  <si>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</si>
  <si>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</si>
  <si>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</si>
  <si>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</si>
  <si>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</si>
  <si>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</si>
  <si>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</si>
  <si>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</si>
  <si>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</si>
  <si>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</si>
  <si>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</si>
  <si>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</si>
  <si>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</si>
  <si>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</si>
  <si>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</si>
  <si>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</si>
  <si>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</si>
  <si>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</si>
  <si>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</si>
  <si>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</si>
  <si>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</si>
  <si>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</si>
  <si>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</si>
  <si>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</si>
  <si>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</si>
  <si>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</si>
  <si>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</si>
  <si>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</si>
  <si>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</si>
  <si>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</si>
  <si>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</si>
  <si>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</si>
  <si>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</si>
  <si>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</si>
  <si>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</si>
  <si>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</si>
  <si>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</si>
  <si>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</si>
  <si>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</si>
  <si>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</si>
  <si>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</si>
  <si>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</si>
  <si>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</si>
  <si>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</si>
  <si>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</si>
  <si>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</si>
  <si>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</si>
  <si>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</si>
  <si>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</si>
  <si>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</si>
  <si>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</si>
  <si>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</si>
  <si>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</si>
  <si>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</si>
  <si>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</si>
  <si>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</si>
  <si>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</si>
  <si>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</si>
  <si>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</si>
  <si>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</si>
  <si>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</si>
  <si>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</si>
  <si>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</si>
  <si>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</si>
  <si>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</si>
  <si>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</si>
  <si>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</si>
  <si>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</si>
  <si>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</si>
  <si>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</si>
  <si>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</si>
  <si>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</si>
  <si>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</si>
  <si>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</si>
  <si>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</si>
  <si>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</si>
  <si>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</si>
  <si>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</si>
  <si>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</si>
  <si>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</si>
  <si>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</si>
  <si>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</si>
  <si>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</si>
  <si>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</si>
  <si>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</si>
  <si>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</si>
  <si>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</si>
  <si>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</si>
  <si>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</si>
  <si>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</si>
  <si>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</si>
  <si>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</si>
  <si>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</si>
  <si>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</si>
  <si>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</si>
  <si>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</si>
  <si>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</si>
  <si>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</si>
  <si>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</si>
  <si>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</si>
  <si>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</si>
  <si>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</si>
  <si>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</si>
  <si>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</si>
  <si>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</si>
  <si>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</si>
  <si>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</si>
  <si>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</si>
  <si>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</si>
  <si>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</si>
  <si>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</si>
  <si>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</si>
  <si>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</si>
  <si>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</si>
  <si>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</si>
  <si>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</si>
  <si>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</si>
  <si>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</si>
  <si>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</si>
  <si>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</si>
  <si>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</si>
  <si>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</si>
  <si>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</si>
  <si>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</si>
  <si>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</si>
  <si>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</si>
  <si>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</si>
  <si>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</si>
  <si>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</si>
  <si>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</si>
  <si>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</si>
  <si>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</si>
  <si>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</si>
  <si>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</si>
  <si>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</si>
  <si>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</si>
  <si>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</si>
  <si>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</si>
  <si>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</si>
  <si>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</si>
  <si>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</si>
  <si>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</si>
  <si>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</si>
  <si>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</si>
  <si>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</si>
  <si>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</si>
  <si>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</si>
  <si>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</si>
  <si>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</si>
  <si>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</si>
  <si>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</si>
  <si>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</si>
  <si>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</si>
  <si>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</si>
  <si>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</si>
  <si>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</si>
  <si>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</si>
  <si>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</si>
  <si>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</si>
  <si>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</si>
  <si>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</si>
  <si>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</si>
  <si>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</si>
  <si>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</si>
  <si>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</si>
  <si>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</si>
  <si>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</si>
  <si>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</si>
  <si>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</si>
  <si>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</si>
  <si>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</si>
  <si>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</si>
  <si>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</si>
  <si>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</si>
  <si>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</si>
  <si>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</si>
  <si>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</si>
  <si>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</si>
  <si>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</si>
  <si>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</si>
  <si>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</si>
  <si>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</si>
  <si>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</si>
  <si>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</si>
  <si>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</si>
  <si>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</si>
  <si>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</si>
  <si>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</si>
  <si>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</si>
  <si>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</si>
  <si>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</si>
  <si>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</si>
  <si>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</si>
  <si>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</si>
  <si>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</si>
  <si>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</si>
  <si>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</si>
  <si>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</si>
  <si>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</si>
  <si>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</si>
  <si>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</si>
  <si>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</si>
  <si>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</si>
  <si>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</si>
  <si>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</si>
  <si>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</si>
  <si>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</si>
  <si>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</si>
  <si>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</si>
  <si>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</si>
  <si>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</si>
  <si>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</si>
  <si>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</si>
  <si>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</si>
  <si>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</si>
  <si>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</si>
  <si>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</si>
  <si>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</si>
  <si>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</si>
  <si>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</si>
  <si>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</si>
  <si>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</si>
  <si>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</si>
  <si>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</si>
  <si>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</si>
  <si>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</si>
  <si>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</si>
  <si>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</si>
  <si>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</si>
  <si>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</si>
  <si>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</si>
  <si>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</si>
  <si>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</si>
  <si>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</si>
  <si>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</si>
  <si>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</si>
  <si>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</si>
  <si>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</si>
  <si>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</si>
  <si>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</si>
  <si>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</si>
  <si>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</si>
  <si>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</si>
  <si>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</si>
  <si>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</si>
  <si>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</si>
  <si>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</si>
  <si>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</si>
  <si>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</si>
  <si>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</si>
  <si>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</si>
  <si>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</si>
  <si>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</si>
  <si>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</si>
  <si>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</si>
  <si>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</si>
  <si>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</si>
  <si>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</si>
  <si>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</si>
  <si>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</si>
  <si>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</si>
  <si>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</si>
  <si>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</si>
  <si>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</si>
  <si>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</si>
  <si>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</si>
  <si>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</si>
  <si>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</si>
  <si>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</si>
  <si>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</si>
  <si>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</si>
  <si>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</si>
  <si>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</si>
  <si>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</si>
  <si>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</si>
  <si>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</si>
  <si>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</si>
  <si>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</si>
  <si>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</si>
  <si>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</si>
  <si>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</si>
  <si>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</si>
  <si>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</si>
  <si>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</si>
  <si>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</si>
  <si>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</si>
  <si>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</si>
  <si>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</si>
  <si>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</si>
  <si>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</si>
  <si>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</si>
  <si>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</si>
  <si>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</si>
  <si>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</si>
  <si>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</si>
  <si>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</si>
  <si>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</si>
  <si>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</si>
  <si>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</si>
  <si>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</si>
  <si>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</si>
  <si>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</si>
  <si>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</si>
  <si>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</si>
  <si>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</si>
  <si>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</si>
  <si>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</si>
  <si>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</si>
  <si>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</si>
  <si>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</si>
  <si>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</si>
  <si>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</si>
  <si>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</si>
  <si>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</si>
  <si>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</si>
  <si>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</si>
  <si>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</si>
  <si>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</si>
  <si>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</si>
  <si>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</si>
  <si>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</si>
  <si>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</si>
  <si>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</si>
  <si>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</si>
  <si>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</si>
  <si>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</si>
  <si>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</si>
  <si>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</si>
  <si>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</si>
  <si>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</si>
  <si>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</si>
  <si>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</si>
  <si>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</si>
  <si>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</si>
  <si>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</si>
  <si>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</si>
  <si>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</si>
  <si>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</si>
  <si>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</si>
  <si>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</si>
  <si>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</si>
  <si>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</si>
  <si>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</si>
  <si>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</si>
  <si>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</si>
  <si>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</si>
  <si>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</si>
  <si>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</si>
  <si>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</si>
  <si>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</si>
  <si>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</si>
  <si>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</si>
  <si>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</si>
  <si>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</si>
  <si>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</si>
  <si>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</si>
  <si>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</si>
  <si>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</si>
  <si>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</si>
  <si>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</si>
  <si>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</si>
  <si>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</si>
  <si>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</si>
  <si>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</si>
  <si>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</si>
  <si>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</si>
  <si>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</si>
  <si>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</si>
  <si>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</si>
  <si>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</si>
  <si>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</si>
  <si>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</si>
  <si>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</si>
  <si>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</si>
  <si>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</si>
  <si>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</si>
  <si>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</si>
  <si>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</si>
  <si>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</si>
  <si>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</si>
  <si>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</si>
  <si>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</si>
  <si>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</si>
  <si>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</si>
  <si>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</si>
  <si>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</si>
  <si>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</si>
  <si>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</si>
  <si>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</si>
  <si>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</si>
  <si>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</si>
  <si>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</si>
  <si>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</si>
  <si>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</si>
  <si>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</si>
  <si>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</si>
  <si>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</si>
  <si>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</si>
  <si>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</si>
  <si>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</si>
  <si>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</si>
  <si>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</si>
  <si>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</si>
  <si>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</si>
  <si>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</si>
  <si>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</si>
  <si>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</si>
  <si>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</si>
  <si>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</si>
  <si>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</si>
  <si>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</si>
  <si>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</si>
  <si>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</si>
  <si>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</si>
  <si>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</si>
  <si>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</si>
  <si>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</si>
  <si>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</si>
  <si>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</si>
  <si>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</si>
  <si>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</si>
  <si>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</si>
  <si>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</si>
  <si>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</si>
  <si>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</si>
  <si>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</si>
  <si>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</si>
  <si>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</si>
  <si>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</si>
  <si>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</si>
  <si>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</si>
  <si>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</si>
  <si>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</si>
  <si>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</si>
  <si>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</si>
  <si>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</si>
  <si>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</si>
  <si>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</si>
  <si>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</si>
  <si>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</si>
  <si>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</si>
  <si>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</si>
  <si>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</si>
  <si>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</si>
  <si>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</si>
  <si>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</si>
  <si>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</si>
  <si>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</si>
  <si>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</si>
  <si>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</si>
  <si>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</si>
  <si>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</si>
  <si>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</si>
  <si>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</si>
  <si>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</si>
  <si>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</si>
  <si>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</si>
  <si>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</si>
  <si>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</si>
  <si>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</si>
  <si>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</si>
  <si>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</si>
  <si>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</si>
  <si>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</si>
  <si>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</si>
  <si>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</si>
  <si>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</si>
  <si>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</si>
  <si>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</si>
  <si>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</si>
  <si>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</si>
  <si>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</si>
  <si>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</si>
  <si>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</si>
  <si>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</si>
  <si>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</si>
  <si>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</si>
  <si>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</si>
  <si>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</si>
  <si>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</si>
  <si>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</si>
  <si>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</si>
  <si>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</si>
  <si>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</si>
  <si>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</si>
  <si>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</si>
  <si>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</si>
  <si>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</si>
  <si>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</si>
  <si>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</si>
  <si>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</si>
  <si>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</si>
  <si>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</si>
  <si>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</si>
  <si>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</si>
  <si>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</si>
  <si>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</si>
  <si>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</si>
  <si>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</si>
  <si>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</si>
  <si>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</si>
  <si>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</si>
  <si>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</si>
  <si>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</si>
  <si>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</si>
  <si>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</si>
  <si>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</si>
  <si>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</si>
  <si>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</si>
  <si>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</si>
  <si>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</si>
  <si>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</si>
  <si>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</si>
  <si>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</si>
  <si>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</si>
  <si>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</si>
  <si>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</si>
  <si>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</si>
  <si>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</si>
  <si>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</si>
  <si>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</si>
  <si>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</si>
  <si>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</si>
  <si>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</si>
  <si>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</si>
  <si>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</si>
  <si>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</si>
  <si>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</si>
  <si>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</si>
  <si>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</si>
  <si>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</si>
  <si>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</si>
  <si>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</si>
  <si>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</si>
  <si>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</si>
  <si>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</si>
  <si>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</si>
  <si>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</si>
  <si>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</si>
  <si>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</si>
  <si>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</si>
  <si>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</si>
  <si>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</si>
  <si>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</si>
  <si>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</si>
  <si>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</si>
  <si>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</si>
  <si>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</si>
  <si>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</si>
  <si>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</si>
  <si>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</si>
  <si>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</si>
  <si>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</si>
  <si>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</si>
  <si>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</si>
  <si>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</si>
  <si>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</si>
  <si>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</si>
  <si>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</si>
  <si>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</si>
  <si>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</si>
  <si>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</si>
  <si>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</si>
  <si>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</si>
  <si>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</si>
  <si>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</si>
  <si>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</si>
  <si>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</si>
  <si>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</si>
  <si>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</si>
  <si>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</si>
  <si>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</si>
  <si>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</si>
  <si>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</si>
  <si>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</si>
  <si>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</si>
  <si>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</si>
  <si>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</si>
  <si>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</si>
  <si>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</si>
  <si>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</si>
  <si>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</si>
  <si>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</si>
  <si>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</si>
  <si>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</si>
  <si>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</si>
  <si>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</si>
  <si>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</si>
  <si>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</si>
  <si>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</si>
  <si>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</si>
  <si>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</si>
  <si>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</si>
  <si>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</si>
  <si>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</si>
  <si>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</si>
  <si>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</si>
  <si>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</si>
  <si>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</si>
  <si>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</si>
  <si>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</si>
  <si>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</si>
  <si>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</si>
  <si>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</si>
  <si>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</si>
  <si>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</si>
  <si>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</si>
  <si>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</si>
  <si>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</si>
  <si>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</si>
  <si>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</si>
  <si>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</si>
  <si>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</si>
  <si>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</si>
  <si>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</si>
  <si>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</si>
  <si>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</si>
  <si>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</si>
  <si>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</si>
  <si>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</si>
  <si>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</si>
  <si>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</si>
  <si>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</si>
  <si>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</si>
  <si>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</si>
  <si>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</si>
  <si>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</si>
  <si>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</si>
  <si>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</si>
  <si>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</si>
  <si>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</si>
  <si>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</si>
  <si>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</si>
  <si>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</si>
  <si>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</si>
  <si>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</si>
  <si>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</si>
  <si>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</si>
  <si>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</si>
  <si>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</si>
  <si>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</si>
  <si>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</si>
  <si>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</si>
  <si>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</si>
  <si>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</si>
  <si>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</si>
  <si>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</si>
  <si>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</si>
  <si>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</si>
  <si>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</si>
  <si>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</si>
  <si>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</si>
  <si>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</si>
  <si>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</si>
  <si>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</si>
  <si>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</si>
  <si>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</si>
  <si>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</si>
  <si>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</si>
  <si>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</si>
  <si>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</si>
  <si>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</si>
  <si>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</si>
  <si>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</si>
  <si>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</si>
  <si>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</si>
  <si>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</si>
  <si>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</si>
  <si>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</si>
  <si>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</si>
  <si>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</si>
  <si>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</si>
  <si>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</si>
  <si>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</si>
  <si>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</si>
  <si>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</si>
  <si>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</si>
  <si>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</si>
  <si>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</si>
  <si>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</si>
  <si>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</si>
  <si>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</si>
  <si>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</si>
  <si>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</si>
  <si>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</si>
  <si>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</si>
  <si>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</si>
  <si>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</si>
  <si>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</si>
  <si>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</si>
  <si>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</si>
  <si>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</si>
  <si>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</si>
  <si>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</si>
  <si>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</si>
  <si>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</si>
  <si>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</si>
  <si>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</si>
  <si>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</si>
  <si>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</si>
  <si>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</si>
  <si>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</si>
  <si>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</si>
  <si>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</si>
  <si>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</si>
  <si>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</si>
  <si>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</si>
  <si>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</si>
  <si>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</si>
  <si>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</si>
  <si>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</si>
  <si>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</si>
  <si>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</si>
  <si>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</si>
  <si>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</si>
  <si>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</si>
  <si>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</si>
  <si>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</si>
  <si>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</si>
  <si>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</si>
  <si>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</si>
  <si>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</si>
  <si>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</si>
  <si>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</si>
  <si>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</si>
  <si>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</si>
  <si>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</si>
  <si>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</si>
  <si>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</si>
  <si>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</si>
  <si>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</si>
  <si>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</si>
  <si>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</si>
  <si>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</si>
  <si>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</si>
  <si>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</si>
  <si>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</si>
  <si>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</si>
  <si>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</si>
  <si>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</si>
  <si>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</si>
  <si>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</si>
  <si>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</si>
  <si>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</si>
  <si>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</si>
  <si>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</si>
  <si>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</si>
  <si>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</si>
  <si>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</si>
  <si>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</si>
  <si>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</si>
  <si>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</si>
  <si>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</si>
  <si>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</si>
  <si>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</si>
  <si>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</si>
  <si>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</si>
  <si>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</si>
  <si>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</si>
  <si>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</si>
  <si>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</si>
  <si>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</si>
  <si>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</si>
  <si>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</si>
  <si>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</si>
  <si>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</si>
  <si>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</si>
  <si>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</si>
  <si>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</si>
  <si>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</si>
  <si>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</si>
  <si>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</si>
  <si>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</si>
  <si>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</si>
  <si>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</si>
  <si>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</si>
  <si>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</si>
  <si>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</si>
  <si>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</si>
  <si>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</si>
  <si>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</si>
  <si>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</si>
  <si>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</si>
  <si>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</si>
  <si>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</si>
  <si>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</si>
  <si>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</si>
  <si>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</si>
  <si>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</si>
  <si>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</si>
  <si>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</si>
  <si>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</si>
  <si>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</si>
  <si>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</si>
  <si>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</si>
  <si>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</si>
  <si>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</si>
  <si>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</si>
  <si>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</si>
  <si>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</si>
  <si>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</si>
  <si>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</si>
  <si>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</si>
  <si>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</si>
  <si>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</si>
  <si>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</si>
  <si>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</si>
  <si>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</si>
  <si>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</si>
  <si>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</si>
  <si>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</si>
  <si>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</si>
  <si>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</si>
  <si>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</si>
  <si>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</si>
  <si>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</si>
  <si>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</si>
  <si>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</si>
  <si>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</si>
  <si>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</si>
  <si>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</si>
  <si>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</si>
  <si>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</si>
  <si>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</si>
  <si>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</si>
  <si>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</si>
  <si>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</si>
  <si>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</si>
  <si>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</si>
  <si>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</si>
  <si>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</si>
  <si>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</si>
  <si>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</si>
  <si>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</si>
  <si>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</si>
  <si>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</si>
  <si>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</si>
  <si>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</si>
  <si>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</si>
  <si>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</si>
  <si>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</si>
  <si>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</si>
  <si>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</si>
  <si>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</si>
  <si>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</si>
  <si>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</si>
  <si>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</si>
  <si>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</si>
  <si>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</si>
  <si>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</si>
  <si>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</si>
  <si>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</si>
  <si>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</si>
  <si>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</si>
  <si>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</si>
  <si>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</si>
  <si>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</si>
  <si>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</si>
  <si>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</si>
  <si>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</si>
  <si>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</si>
  <si>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</si>
  <si>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</si>
  <si>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</si>
  <si>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</si>
  <si>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</si>
  <si>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</si>
  <si>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</si>
  <si>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</si>
  <si>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</si>
  <si>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</si>
  <si>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</si>
  <si>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</si>
  <si>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</si>
  <si>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</si>
  <si>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</si>
  <si>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</si>
  <si>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</si>
  <si>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</si>
  <si>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</si>
  <si>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</si>
  <si>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</si>
  <si>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</si>
  <si>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</si>
  <si>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</si>
  <si>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</si>
  <si>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</si>
  <si>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</si>
  <si>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</si>
  <si>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</si>
  <si>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</si>
  <si>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</si>
  <si>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</si>
  <si>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</si>
  <si>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</si>
  <si>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</si>
  <si>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</si>
  <si>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</si>
  <si>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</si>
  <si>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</si>
  <si>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</si>
  <si>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</si>
  <si>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</si>
  <si>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</si>
  <si>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</si>
  <si>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</si>
  <si>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</si>
  <si>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</si>
  <si>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</si>
  <si>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</si>
  <si>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</si>
  <si>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</si>
  <si>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</si>
  <si>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</si>
  <si>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</si>
  <si>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</si>
  <si>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</si>
  <si>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</si>
  <si>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</si>
  <si>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</si>
  <si>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</si>
  <si>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</si>
  <si>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</si>
  <si>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</si>
  <si>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</si>
  <si>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</si>
  <si>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</si>
  <si>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</si>
  <si>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</si>
  <si>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</si>
  <si>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</si>
  <si>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</si>
  <si>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</si>
  <si>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</si>
  <si>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</si>
  <si>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</si>
  <si>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</si>
  <si>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</si>
  <si>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</si>
  <si>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</si>
  <si>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</si>
  <si>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</si>
  <si>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</si>
  <si>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</si>
  <si>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</si>
  <si>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</si>
  <si>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</si>
  <si>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</si>
  <si>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</si>
  <si>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</si>
  <si>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</si>
  <si>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</si>
  <si>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</si>
  <si>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</si>
  <si>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</si>
  <si>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</si>
  <si>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</si>
  <si>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</si>
  <si>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</si>
  <si>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</si>
  <si>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</si>
  <si>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</si>
  <si>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</si>
  <si>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</si>
  <si>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</si>
  <si>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</si>
  <si>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</si>
  <si>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</si>
  <si>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</si>
  <si>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</si>
  <si>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</si>
  <si>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</si>
  <si>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</si>
  <si>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</si>
  <si>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</si>
  <si>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</si>
  <si>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</si>
  <si>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</si>
  <si>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</si>
  <si>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</si>
  <si>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</si>
  <si>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</si>
  <si>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</si>
  <si>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</si>
  <si>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</si>
  <si>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</si>
  <si>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</si>
  <si>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</si>
  <si>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</si>
  <si>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</si>
  <si>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</si>
  <si>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</si>
  <si>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</si>
  <si>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</si>
  <si>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</si>
  <si>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</si>
  <si>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</si>
  <si>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</si>
  <si>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</si>
  <si>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</si>
  <si>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</si>
  <si>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</si>
  <si>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</si>
  <si>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</si>
  <si>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</si>
  <si>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</si>
  <si>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</si>
  <si>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</si>
  <si>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</si>
  <si>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</si>
  <si>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</si>
  <si>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</si>
  <si>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</si>
  <si>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</si>
  <si>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</si>
  <si>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</si>
  <si>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</si>
  <si>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</si>
  <si>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</si>
  <si>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</si>
  <si>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</si>
  <si>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</si>
  <si>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</si>
  <si>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</si>
  <si>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</si>
  <si>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</si>
  <si>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</si>
  <si>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</si>
  <si>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</si>
  <si>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</si>
  <si>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</si>
  <si>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</si>
  <si>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</si>
  <si>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</si>
  <si>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</si>
  <si>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</si>
  <si>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</si>
  <si>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</si>
  <si>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</si>
  <si>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</si>
  <si>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</si>
  <si>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</si>
  <si>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</si>
  <si>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</si>
  <si>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</si>
  <si>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</si>
  <si>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</si>
  <si>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</si>
  <si>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</si>
  <si>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</si>
  <si>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</si>
  <si>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</si>
  <si>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</si>
  <si>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</si>
  <si>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</si>
  <si>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</si>
  <si>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</si>
  <si>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</si>
  <si>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</si>
  <si>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</si>
  <si>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</si>
  <si>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</si>
  <si>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</si>
  <si>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</si>
  <si>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</si>
  <si>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</si>
  <si>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</si>
  <si>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</si>
  <si>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</si>
  <si>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</si>
  <si>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</si>
  <si>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</si>
  <si>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</si>
  <si>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</si>
  <si>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</si>
  <si>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</si>
  <si>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</si>
  <si>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</si>
  <si>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</si>
  <si>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</si>
  <si>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</si>
  <si>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</si>
  <si>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</si>
  <si>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</si>
  <si>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</si>
  <si>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</si>
  <si>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</si>
  <si>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</si>
  <si>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</si>
  <si>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</si>
  <si>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</si>
  <si>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</si>
  <si>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</si>
  <si>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</si>
  <si>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</si>
  <si>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</si>
  <si>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</si>
  <si>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</si>
  <si>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</si>
  <si>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</si>
  <si>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</si>
  <si>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</si>
  <si>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</si>
  <si>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</si>
  <si>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</si>
  <si>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</si>
  <si>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</si>
  <si>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</si>
  <si>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</si>
  <si>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</si>
  <si>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</si>
  <si>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</si>
  <si>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</si>
  <si>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</si>
  <si>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</si>
  <si>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</si>
  <si>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</si>
  <si>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</si>
  <si>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</si>
  <si>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</si>
  <si>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</si>
  <si>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</si>
  <si>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</si>
  <si>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</si>
  <si>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</si>
  <si>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</si>
  <si>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</si>
  <si>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</si>
  <si>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</si>
  <si>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</si>
  <si>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</si>
  <si>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</si>
  <si>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</si>
  <si>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</si>
  <si>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</si>
  <si>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</si>
  <si>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</si>
  <si>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</si>
  <si>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</si>
  <si>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</si>
  <si>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</si>
  <si>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</si>
  <si>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</si>
  <si>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</si>
  <si>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</si>
  <si>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</si>
  <si>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</si>
  <si>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</si>
  <si>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</si>
  <si>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</si>
  <si>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</si>
  <si>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</si>
  <si>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</si>
  <si>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</si>
  <si>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</si>
  <si>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</si>
  <si>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</si>
  <si>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</si>
  <si>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</si>
  <si>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</si>
  <si>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</si>
  <si>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</si>
  <si>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</si>
  <si>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</si>
  <si>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</si>
  <si>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</si>
  <si>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</si>
  <si>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</si>
  <si>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</si>
  <si>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</si>
  <si>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</si>
  <si>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</si>
  <si>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</si>
  <si>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</si>
  <si>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</si>
  <si>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</si>
  <si>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</si>
  <si>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</si>
  <si>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</si>
  <si>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</si>
  <si>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</si>
  <si>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</si>
  <si>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</si>
  <si>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</si>
  <si>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</si>
  <si>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</si>
  <si>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</si>
  <si>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</si>
  <si>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</si>
  <si>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</si>
  <si>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</si>
  <si>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</si>
  <si>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</si>
  <si>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</si>
  <si>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</si>
  <si>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</si>
  <si>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</si>
  <si>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</si>
  <si>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</si>
  <si>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</si>
  <si>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</si>
  <si>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</si>
  <si>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</si>
  <si>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</si>
  <si>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</si>
  <si>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</si>
  <si>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</si>
  <si>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</si>
  <si>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</si>
  <si>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</si>
  <si>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</si>
  <si>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</si>
  <si>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</si>
  <si>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</si>
  <si>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</si>
  <si>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</si>
  <si>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</si>
  <si>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</si>
  <si>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</si>
  <si>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</si>
  <si>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</si>
  <si>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</si>
  <si>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</si>
  <si>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</si>
  <si>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</si>
  <si>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</si>
  <si>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</si>
  <si>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</si>
  <si>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</si>
  <si>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</si>
  <si>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</si>
  <si>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</si>
  <si>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</si>
  <si>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</si>
  <si>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</si>
  <si>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</si>
  <si>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</si>
  <si>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</si>
  <si>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</si>
  <si>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</si>
  <si>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</si>
  <si>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</si>
  <si>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</si>
  <si>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</si>
  <si>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</si>
  <si>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</si>
  <si>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</si>
  <si>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</si>
  <si>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</si>
  <si>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</si>
  <si>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</si>
  <si>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</si>
  <si>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</si>
  <si>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</si>
  <si>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</si>
  <si>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</si>
  <si>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</si>
  <si>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</si>
  <si>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</si>
  <si>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</si>
  <si>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</si>
  <si>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</si>
  <si>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</si>
  <si>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</si>
  <si>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</si>
  <si>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</si>
  <si>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</si>
  <si>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</si>
  <si>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</si>
  <si>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</si>
  <si>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</si>
  <si>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</si>
  <si>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</si>
  <si>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</si>
  <si>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</si>
  <si>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</si>
  <si>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</si>
  <si>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</si>
  <si>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</si>
  <si>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</si>
  <si>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</si>
  <si>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</si>
  <si>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</si>
  <si>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</si>
  <si>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</si>
  <si>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</si>
  <si>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</si>
  <si>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</si>
  <si>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</si>
  <si>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</si>
  <si>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</si>
  <si>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</si>
  <si>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</si>
  <si>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</si>
  <si>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</si>
  <si>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</si>
  <si>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</si>
  <si>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</si>
  <si>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</si>
  <si>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</si>
  <si>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</si>
  <si>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</si>
  <si>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</si>
  <si>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</si>
  <si>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</si>
  <si>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</si>
  <si>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</si>
  <si>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</si>
  <si>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</si>
  <si>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</si>
  <si>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</si>
  <si>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</si>
  <si>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</si>
  <si>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</si>
  <si>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</si>
  <si>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</si>
  <si>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</si>
  <si>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</si>
  <si>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</si>
  <si>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</si>
  <si>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</si>
  <si>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</si>
  <si>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</si>
  <si>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</si>
  <si>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</si>
  <si>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</si>
  <si>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</si>
  <si>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</si>
  <si>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</si>
  <si>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</si>
  <si>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</si>
  <si>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</si>
  <si>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</si>
  <si>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</si>
  <si>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</si>
  <si>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</si>
  <si>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</si>
  <si>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</si>
  <si>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</si>
  <si>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</si>
  <si>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</si>
  <si>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</si>
  <si>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</si>
  <si>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</si>
  <si>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</si>
  <si>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</si>
  <si>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</si>
  <si>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</si>
  <si>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</si>
  <si>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</si>
  <si>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</si>
  <si>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</si>
  <si>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</si>
  <si>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</si>
  <si>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</si>
  <si>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</si>
  <si>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</si>
  <si>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</si>
  <si>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</si>
  <si>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</si>
  <si>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</si>
  <si>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</si>
  <si>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</si>
  <si>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</si>
  <si>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</si>
  <si>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</si>
  <si>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</si>
  <si>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</si>
  <si>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</si>
  <si>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</si>
  <si>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</si>
  <si>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</si>
  <si>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</si>
  <si>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</si>
  <si>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</si>
  <si>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</si>
  <si>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</si>
  <si>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</si>
  <si>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</si>
  <si>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</si>
  <si>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</si>
  <si>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</si>
  <si>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</si>
  <si>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</si>
  <si>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</si>
  <si>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</si>
  <si>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</si>
  <si>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</si>
  <si>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</si>
  <si>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</si>
  <si>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</si>
  <si>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</si>
  <si>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</si>
  <si>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</si>
  <si>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</si>
  <si>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</si>
  <si>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</si>
  <si>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</si>
  <si>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</si>
  <si>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</si>
  <si>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</si>
  <si>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</si>
  <si>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</si>
  <si>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</si>
  <si>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</si>
  <si>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</si>
  <si>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</si>
  <si>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</si>
  <si>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</si>
  <si>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</si>
  <si>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</si>
  <si>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</si>
  <si>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</si>
  <si>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</si>
  <si>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</si>
  <si>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</si>
  <si>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</si>
  <si>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</si>
  <si>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</si>
  <si>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</si>
  <si>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</si>
  <si>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</si>
  <si>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</si>
  <si>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</si>
  <si>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</si>
  <si>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</si>
  <si>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</si>
  <si>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</si>
  <si>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</si>
  <si>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</si>
  <si>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</si>
  <si>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</si>
  <si>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</si>
  <si>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</si>
  <si>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</si>
  <si>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</si>
  <si>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</si>
  <si>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</si>
  <si>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</si>
  <si>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</si>
  <si>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</si>
  <si>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</si>
  <si>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</si>
  <si>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</si>
  <si>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</si>
  <si>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</si>
  <si>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</si>
  <si>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</si>
  <si>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</si>
  <si>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</si>
  <si>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</si>
  <si>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</si>
  <si>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</si>
  <si>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</si>
  <si>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</si>
  <si>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</si>
  <si>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</si>
  <si>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</si>
  <si>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</si>
  <si>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</si>
  <si>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</si>
  <si>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</si>
  <si>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</si>
  <si>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</si>
  <si>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</si>
  <si>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</si>
  <si>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</si>
  <si>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</si>
  <si>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</si>
  <si>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</si>
  <si>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</si>
  <si>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</si>
  <si>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</si>
  <si>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</si>
  <si>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</si>
  <si>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</si>
  <si>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</si>
  <si>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</si>
  <si>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</si>
  <si>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</si>
  <si>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</si>
  <si>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</si>
  <si>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</si>
  <si>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</si>
  <si>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</si>
  <si>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</si>
  <si>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</si>
  <si>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</si>
  <si>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</si>
  <si>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</si>
  <si>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</si>
  <si>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</si>
  <si>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</si>
  <si>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</si>
  <si>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</si>
  <si>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</si>
  <si>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</si>
  <si>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</si>
  <si>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</si>
  <si>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</si>
  <si>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</si>
  <si>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</si>
  <si>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</si>
  <si>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</si>
  <si>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</si>
  <si>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</si>
  <si>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</si>
  <si>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</si>
  <si>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</si>
  <si>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</si>
  <si>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</si>
  <si>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</si>
  <si>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</si>
  <si>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</si>
  <si>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</si>
  <si>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</si>
  <si>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</si>
  <si>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</si>
  <si>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</si>
  <si>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</si>
  <si>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</si>
  <si>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</si>
  <si>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</si>
  <si>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</si>
  <si>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</si>
  <si>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</si>
  <si>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</si>
  <si>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</si>
  <si>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</si>
  <si>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</si>
  <si>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</si>
  <si>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</si>
  <si>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</si>
  <si>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</si>
  <si>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</si>
  <si>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</si>
  <si>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</si>
  <si>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</si>
  <si>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</si>
  <si>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</si>
  <si>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</si>
  <si>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</si>
  <si>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</si>
  <si>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</si>
  <si>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</si>
  <si>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</si>
  <si>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</si>
  <si>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</si>
  <si>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</si>
  <si>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</si>
  <si>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</si>
  <si>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</si>
  <si>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</si>
  <si>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</si>
  <si>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</si>
  <si>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</si>
  <si>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</si>
  <si>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</si>
  <si>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</si>
  <si>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</si>
  <si>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</si>
  <si>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</si>
  <si>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</si>
  <si>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</si>
  <si>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</si>
  <si>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</si>
  <si>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</si>
  <si>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</si>
  <si>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</si>
  <si>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</si>
  <si>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</si>
  <si>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</si>
  <si>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</si>
  <si>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</si>
  <si>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</si>
  <si>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</si>
  <si>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</si>
  <si>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</si>
  <si>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</si>
  <si>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</si>
  <si>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</si>
  <si>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</si>
  <si>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</si>
  <si>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</si>
  <si>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</si>
  <si>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</si>
  <si>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</si>
  <si>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</si>
  <si>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</si>
  <si>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</si>
  <si>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</si>
  <si>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</si>
  <si>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</si>
  <si>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</si>
  <si>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</si>
  <si>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</si>
  <si>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</si>
  <si>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</si>
  <si>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</si>
  <si>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</si>
  <si>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</si>
  <si>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</si>
  <si>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</si>
  <si>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</si>
  <si>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</si>
  <si>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</si>
  <si>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</si>
  <si>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</si>
  <si>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</si>
  <si>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</si>
  <si>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</si>
  <si>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</si>
  <si>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</si>
  <si>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</si>
  <si>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</si>
  <si>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</si>
  <si>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</si>
  <si>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</si>
  <si>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</si>
  <si>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</si>
  <si>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</si>
  <si>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</si>
  <si>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</si>
  <si>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</si>
  <si>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</si>
  <si>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</si>
  <si>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</si>
  <si>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</si>
  <si>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</si>
  <si>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</si>
  <si>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</si>
  <si>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</si>
  <si>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</si>
  <si>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</si>
  <si>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</si>
  <si>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</si>
  <si>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</si>
  <si>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</si>
  <si>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</si>
  <si>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</si>
  <si>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</si>
  <si>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</si>
  <si>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</si>
  <si>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</si>
  <si>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</si>
  <si>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</si>
  <si>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</si>
  <si>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</si>
  <si>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</si>
  <si>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</si>
  <si>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</si>
  <si>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</si>
  <si>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</si>
  <si>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</si>
  <si>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</si>
  <si>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</si>
  <si>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</si>
  <si>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</si>
  <si>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</si>
  <si>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</si>
  <si>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</si>
  <si>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</si>
  <si>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</si>
  <si>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</si>
  <si>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</si>
  <si>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</si>
  <si>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</si>
  <si>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</si>
  <si>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</si>
  <si>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</si>
  <si>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</si>
  <si>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</si>
  <si>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</si>
  <si>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</si>
  <si>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</si>
  <si>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</si>
  <si>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</si>
  <si>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</si>
  <si>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</si>
  <si>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</si>
  <si>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</si>
  <si>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</si>
  <si>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</si>
  <si>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</si>
  <si>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</si>
  <si>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</si>
  <si>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</si>
  <si>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</si>
  <si>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</si>
  <si>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</si>
  <si>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</si>
  <si>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</si>
  <si>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</si>
  <si>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</si>
  <si>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</si>
  <si>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</si>
  <si>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</si>
  <si>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</si>
  <si>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</si>
  <si>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</si>
  <si>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</si>
  <si>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</si>
  <si>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</si>
  <si>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</si>
  <si>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</si>
  <si>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</si>
  <si>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</si>
  <si>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</si>
  <si>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</si>
  <si>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</si>
  <si>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</si>
  <si>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</si>
  <si>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</si>
  <si>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</si>
  <si>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</si>
  <si>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</si>
  <si>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</si>
  <si>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</si>
  <si>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</si>
  <si>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</si>
  <si>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</si>
  <si>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</si>
  <si>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</si>
  <si>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</si>
  <si>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</si>
  <si>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</si>
  <si>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</si>
  <si>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</si>
  <si>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</si>
  <si>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</si>
  <si>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</si>
  <si>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</si>
  <si>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</si>
  <si>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</si>
  <si>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</si>
  <si>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</si>
  <si>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</si>
  <si>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</si>
  <si>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</si>
  <si>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</si>
  <si>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</si>
  <si>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</si>
  <si>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</si>
  <si>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</si>
  <si>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</si>
  <si>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</si>
  <si>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</si>
  <si>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</si>
  <si>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</si>
  <si>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</si>
  <si>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</si>
  <si>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</si>
  <si>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</si>
  <si>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</si>
  <si>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</si>
  <si>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</si>
  <si>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</si>
  <si>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</si>
  <si>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</si>
  <si>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</si>
  <si>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</si>
  <si>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</si>
  <si>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</si>
  <si>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</si>
  <si>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</si>
  <si>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</si>
  <si>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</si>
  <si>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</si>
  <si>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</si>
  <si>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</si>
  <si>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</si>
  <si>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</si>
  <si>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</si>
  <si>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</si>
  <si>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</si>
  <si>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</si>
  <si>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</si>
  <si>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</si>
  <si>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</si>
  <si>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</si>
  <si>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</si>
  <si>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</si>
  <si>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</si>
  <si>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</si>
  <si>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</si>
  <si>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</si>
  <si>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</si>
  <si>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</si>
  <si>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</si>
  <si>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</si>
  <si>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</si>
  <si>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</si>
  <si>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</si>
  <si>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</si>
  <si>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</si>
  <si>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</si>
  <si>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</si>
  <si>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</si>
  <si>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</si>
  <si>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</si>
  <si>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</si>
  <si>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</si>
  <si>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</si>
  <si>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</si>
  <si>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</si>
  <si>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</si>
  <si>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</si>
  <si>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</si>
  <si>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</si>
  <si>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</si>
  <si>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</si>
  <si>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</si>
  <si>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</si>
  <si>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</si>
  <si>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</si>
  <si>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</si>
  <si>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</si>
  <si>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</si>
  <si>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</si>
  <si>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</si>
  <si>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</si>
  <si>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</si>
  <si>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</si>
  <si>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</si>
  <si>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</si>
  <si>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</si>
  <si>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</si>
  <si>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</si>
  <si>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</si>
  <si>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</si>
  <si>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</si>
  <si>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</si>
  <si>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</si>
  <si>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</si>
  <si>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</si>
  <si>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</si>
  <si>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</si>
  <si>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</si>
  <si>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</si>
  <si>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</si>
  <si>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</si>
  <si>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</si>
  <si>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</si>
  <si>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</si>
  <si>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</si>
  <si>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</si>
  <si>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</si>
  <si>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</si>
  <si>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</si>
  <si>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</si>
  <si>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</si>
  <si>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</si>
  <si>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</si>
  <si>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</si>
  <si>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</si>
  <si>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</si>
  <si>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</si>
  <si>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</si>
  <si>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</si>
  <si>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</si>
  <si>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</si>
  <si>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</si>
  <si>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</si>
  <si>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</si>
  <si>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</si>
  <si>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</si>
  <si>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</si>
  <si>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</si>
  <si>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</si>
  <si>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</si>
  <si>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</si>
  <si>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</si>
  <si>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</si>
  <si>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</si>
  <si>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</si>
  <si>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</si>
  <si>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</si>
  <si>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</si>
  <si>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</si>
  <si>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</si>
  <si>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</si>
  <si>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</si>
  <si>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</si>
  <si>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</si>
  <si>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</si>
  <si>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</si>
  <si>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</si>
  <si>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</si>
  <si>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</si>
  <si>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</si>
  <si>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</si>
  <si>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</si>
  <si>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</si>
  <si>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</si>
  <si>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</si>
  <si>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</si>
  <si>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</si>
  <si>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</si>
  <si>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</si>
  <si>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</si>
  <si>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</si>
  <si>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</si>
  <si>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</si>
  <si>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</si>
  <si>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</si>
  <si>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</si>
  <si>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</si>
  <si>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</si>
  <si>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</si>
  <si>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</si>
  <si>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</si>
  <si>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</si>
  <si>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</si>
  <si>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</si>
  <si>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</si>
  <si>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</si>
  <si>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</si>
  <si>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</si>
  <si>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</si>
  <si>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</si>
  <si>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</si>
  <si>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</si>
  <si>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</si>
  <si>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</si>
  <si>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</si>
  <si>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</si>
  <si>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</si>
  <si>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</si>
  <si>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</si>
  <si>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</si>
  <si>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</si>
  <si>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</si>
  <si>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</si>
  <si>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</si>
  <si>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</si>
  <si>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</si>
  <si>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</si>
  <si>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</si>
  <si>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</si>
  <si>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</si>
  <si>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</si>
  <si>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</si>
  <si>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</si>
  <si>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</si>
  <si>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</si>
  <si>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</si>
  <si>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</si>
  <si>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</si>
  <si>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</si>
  <si>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</si>
  <si>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</si>
  <si>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</si>
  <si>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</si>
  <si>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</si>
  <si>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</si>
  <si>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</si>
  <si>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</si>
  <si>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</si>
  <si>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</si>
  <si>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</si>
  <si>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</si>
  <si>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</si>
  <si>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</si>
  <si>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</si>
  <si>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</si>
  <si>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</si>
  <si>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</si>
  <si>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</si>
  <si>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</si>
  <si>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</si>
  <si>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</si>
  <si>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</si>
  <si>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</si>
  <si>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</si>
  <si>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</si>
  <si>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</si>
  <si>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</si>
  <si>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</si>
  <si>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</si>
  <si>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</si>
  <si>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</si>
  <si>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</si>
  <si>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</si>
  <si>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</si>
  <si>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</si>
  <si>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</si>
  <si>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</si>
  <si>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</si>
  <si>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</si>
  <si>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</si>
  <si>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</si>
  <si>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</si>
  <si>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</si>
  <si>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</si>
  <si>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</si>
  <si>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</si>
  <si>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</si>
  <si>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</si>
  <si>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</si>
  <si>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</si>
  <si>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</si>
  <si>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</si>
  <si>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</si>
  <si>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</si>
  <si>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</si>
  <si>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</si>
  <si>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</si>
  <si>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</si>
  <si>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</si>
  <si>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</si>
  <si>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</si>
  <si>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</si>
  <si>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</si>
  <si>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</si>
  <si>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</si>
  <si>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</si>
  <si>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</si>
  <si>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</si>
  <si>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</si>
  <si>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</si>
  <si>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</si>
  <si>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</si>
  <si>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</si>
  <si>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</si>
  <si>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</si>
  <si>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</si>
  <si>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</si>
  <si>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</si>
  <si>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</si>
  <si>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</si>
  <si>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</si>
  <si>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</si>
  <si>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</si>
  <si>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</si>
  <si>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</si>
  <si>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</si>
  <si>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</si>
  <si>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</si>
  <si>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</si>
  <si>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</si>
  <si>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</si>
  <si>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</si>
  <si>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</si>
  <si>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</si>
  <si>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</si>
  <si>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</si>
  <si>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</si>
  <si>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</si>
  <si>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</si>
  <si>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</si>
  <si>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</si>
  <si>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</si>
  <si>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</si>
  <si>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</si>
  <si>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</si>
  <si>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</si>
  <si>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</si>
  <si>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</si>
  <si>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</si>
  <si>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</si>
  <si>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</si>
  <si>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</si>
  <si>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</si>
  <si>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</si>
  <si>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</si>
  <si>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</si>
  <si>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</si>
  <si>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</si>
  <si>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</si>
  <si>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</si>
  <si>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</si>
  <si>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</si>
  <si>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</si>
  <si>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</si>
  <si>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</si>
  <si>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</si>
  <si>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</si>
  <si>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</si>
  <si>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</si>
  <si>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</si>
  <si>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</si>
  <si>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</si>
  <si>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</si>
  <si>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</si>
  <si>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</si>
  <si>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</si>
  <si>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</si>
  <si>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</si>
  <si>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</si>
  <si>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</si>
  <si>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</si>
  <si>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</si>
  <si>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</si>
  <si>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</si>
  <si>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</si>
  <si>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</si>
  <si>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</si>
  <si>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</si>
  <si>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</si>
  <si>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</si>
  <si>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</si>
  <si>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</si>
  <si>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</si>
  <si>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</si>
  <si>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</si>
  <si>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</si>
  <si>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</si>
  <si>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</si>
  <si>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</si>
  <si>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</si>
  <si>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</si>
  <si>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</si>
  <si>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</si>
  <si>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</si>
  <si>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</si>
  <si>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</si>
  <si>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</si>
  <si>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</si>
  <si>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</si>
  <si>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</si>
  <si>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</si>
  <si>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</si>
  <si>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</si>
  <si>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</si>
  <si>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</si>
  <si>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</si>
  <si>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</si>
  <si>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</si>
  <si>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</si>
  <si>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</si>
  <si>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</si>
  <si>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</si>
  <si>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</si>
  <si>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</si>
  <si>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</si>
  <si>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</si>
  <si>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</si>
  <si>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</si>
  <si>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</si>
  <si>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</si>
  <si>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</si>
  <si>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</si>
  <si>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</si>
  <si>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</si>
  <si>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</si>
  <si>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</si>
  <si>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</si>
  <si>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</si>
  <si>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</si>
  <si>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</si>
  <si>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</si>
  <si>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</si>
  <si>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</si>
  <si>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</si>
  <si>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</si>
  <si>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</si>
  <si>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</si>
  <si>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</si>
  <si>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</si>
  <si>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</si>
  <si>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</si>
  <si>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</si>
  <si>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</si>
  <si>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</si>
  <si>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</si>
  <si>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</si>
  <si>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</si>
  <si>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</si>
  <si>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</si>
  <si>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</si>
  <si>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</si>
  <si>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</si>
  <si>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</si>
  <si>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</si>
  <si>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</si>
  <si>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</si>
  <si>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</si>
  <si>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</si>
  <si>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</si>
  <si>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</si>
  <si>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</si>
  <si>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</si>
  <si>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</si>
  <si>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</si>
  <si>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</si>
  <si>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</si>
  <si>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</si>
  <si>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</si>
  <si>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</si>
  <si>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</si>
  <si>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</si>
  <si>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</si>
  <si>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</si>
  <si>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</si>
  <si>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</si>
  <si>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</si>
  <si>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</si>
  <si>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</si>
  <si>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</si>
  <si>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</si>
  <si>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</si>
  <si>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</si>
  <si>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</si>
  <si>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</si>
  <si>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</si>
  <si>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</si>
  <si>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</si>
  <si>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</si>
  <si>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</si>
  <si>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</si>
  <si>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</si>
  <si>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</si>
  <si>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</si>
  <si>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</si>
  <si>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</si>
  <si>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</si>
  <si>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</si>
  <si>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</si>
  <si>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</si>
  <si>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</si>
  <si>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</si>
  <si>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</si>
  <si>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</si>
  <si>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</si>
  <si>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</si>
  <si>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</si>
  <si>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</si>
  <si>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</si>
  <si>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</si>
  <si>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</si>
  <si>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</si>
  <si>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</si>
  <si>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</si>
  <si>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</si>
  <si>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</si>
  <si>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</si>
  <si>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</si>
  <si>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</si>
  <si>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</si>
  <si>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</si>
  <si>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</si>
  <si>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</si>
  <si>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</si>
  <si>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</si>
  <si>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</si>
  <si>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</si>
  <si>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</si>
  <si>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</si>
  <si>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</si>
  <si>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</si>
  <si>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</si>
  <si>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</si>
  <si>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</si>
  <si>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</si>
  <si>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</si>
  <si>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</si>
  <si>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</si>
  <si>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</si>
  <si>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</si>
  <si>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</si>
  <si>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</si>
  <si>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</si>
  <si>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</si>
  <si>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</si>
  <si>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</si>
  <si>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</si>
  <si>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</si>
  <si>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</si>
  <si>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</si>
  <si>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</si>
  <si>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</si>
  <si>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</si>
  <si>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</si>
  <si>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</si>
  <si>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</si>
  <si>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</si>
  <si>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</si>
  <si>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</si>
  <si>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</si>
  <si>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</si>
  <si>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</si>
  <si>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</si>
  <si>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</si>
  <si>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</si>
  <si>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</si>
  <si>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</si>
  <si>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</si>
  <si>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</si>
  <si>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</si>
  <si>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</si>
  <si>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</si>
  <si>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</si>
  <si>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</si>
  <si>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</si>
  <si>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</si>
  <si>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</si>
  <si>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</si>
  <si>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</si>
  <si>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</si>
  <si>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</si>
  <si>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</si>
  <si>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</si>
  <si>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</si>
  <si>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</si>
  <si>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</si>
  <si>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</si>
  <si>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</si>
  <si>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</si>
  <si>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</si>
  <si>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</si>
  <si>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</si>
  <si>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</si>
  <si>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</si>
  <si>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</si>
  <si>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</si>
  <si>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</si>
  <si>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</si>
  <si>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</si>
  <si>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</si>
  <si>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</si>
  <si>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</si>
  <si>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</si>
  <si>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</si>
  <si>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</si>
  <si>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</si>
  <si>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</si>
  <si>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</si>
  <si>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</si>
  <si>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</si>
  <si>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</si>
  <si>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</si>
  <si>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</si>
  <si>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</si>
  <si>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</si>
  <si>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</si>
  <si>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</si>
  <si>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</si>
  <si>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</si>
  <si>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</si>
  <si>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</si>
  <si>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</si>
  <si>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</si>
  <si>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</si>
  <si>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</si>
  <si>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</si>
  <si>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</si>
  <si>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</si>
  <si>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</si>
  <si>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</si>
  <si>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</si>
  <si>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</si>
  <si>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</si>
  <si>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</si>
  <si>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</si>
  <si>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</si>
  <si>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</si>
  <si>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</si>
  <si>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</si>
  <si>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</si>
  <si>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</si>
  <si>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</si>
  <si>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</si>
  <si>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</si>
  <si>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</si>
  <si>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</si>
  <si>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</si>
  <si>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</si>
  <si>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</si>
  <si>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</si>
  <si>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</si>
  <si>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</si>
  <si>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</si>
  <si>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</si>
  <si>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</si>
  <si>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</si>
  <si>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</si>
  <si>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</si>
  <si>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</si>
  <si>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</si>
  <si>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</si>
  <si>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</si>
  <si>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</si>
  <si>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</si>
  <si>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</si>
  <si>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</si>
  <si>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</si>
  <si>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</si>
  <si>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</si>
  <si>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</si>
  <si>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</si>
  <si>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</si>
  <si>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</si>
  <si>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</si>
  <si>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</si>
  <si>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</si>
  <si>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</si>
  <si>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</si>
  <si>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</si>
  <si>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</si>
  <si>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</si>
  <si>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</si>
  <si>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</si>
  <si>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</si>
  <si>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</si>
  <si>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</si>
  <si>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</si>
  <si>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</si>
  <si>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</si>
  <si>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</si>
  <si>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</si>
  <si>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</si>
  <si>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</si>
  <si>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</si>
  <si>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</si>
  <si>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</si>
  <si>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</si>
  <si>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</si>
  <si>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</si>
  <si>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</si>
  <si>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</si>
  <si>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</si>
  <si>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</si>
  <si>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</si>
  <si>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</si>
  <si>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</si>
  <si>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</si>
  <si>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</si>
  <si>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</si>
  <si>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</si>
  <si>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</si>
  <si>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</si>
  <si>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</si>
  <si>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</si>
  <si>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</si>
  <si>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</si>
  <si>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</si>
  <si>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</si>
  <si>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</si>
  <si>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</si>
  <si>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</si>
  <si>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</si>
  <si>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</si>
  <si>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</si>
  <si>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</si>
  <si>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</si>
  <si>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</si>
  <si>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</si>
  <si>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</si>
  <si>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</si>
  <si>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</si>
  <si>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</si>
  <si>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</si>
  <si>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</si>
  <si>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</si>
  <si>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</si>
  <si>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</si>
  <si>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</si>
  <si>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</si>
  <si>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</si>
  <si>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</si>
  <si>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</si>
  <si>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</si>
  <si>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</si>
  <si>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</si>
  <si>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</si>
  <si>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</si>
  <si>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</si>
  <si>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</si>
  <si>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</si>
  <si>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</si>
  <si>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</si>
  <si>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</si>
  <si>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</si>
  <si>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</si>
  <si>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</si>
  <si>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</si>
  <si>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</si>
  <si>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</si>
  <si>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</si>
  <si>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</si>
  <si>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</si>
  <si>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</si>
  <si>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</si>
  <si>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</si>
  <si>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</si>
  <si>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</si>
  <si>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</si>
  <si>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</si>
  <si>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</si>
  <si>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</si>
  <si>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</si>
  <si>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</si>
  <si>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</si>
  <si>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</si>
  <si>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</si>
  <si>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</si>
  <si>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</si>
  <si>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</si>
  <si>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</si>
  <si>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</si>
  <si>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</si>
  <si>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</si>
  <si>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</si>
  <si>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</si>
  <si>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</si>
  <si>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</si>
  <si>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</si>
  <si>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</si>
  <si>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</si>
  <si>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</si>
  <si>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</si>
  <si>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</si>
  <si>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</si>
  <si>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</si>
  <si>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</si>
  <si>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</si>
  <si>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</si>
  <si>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</si>
  <si>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</si>
  <si>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</si>
  <si>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</si>
  <si>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</si>
  <si>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</si>
  <si>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</si>
  <si>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</si>
  <si>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</si>
  <si>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</si>
  <si>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</si>
  <si>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</si>
  <si>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</si>
  <si>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</si>
  <si>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</si>
  <si>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</si>
  <si>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</si>
  <si>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</si>
  <si>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</si>
  <si>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</si>
  <si>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</si>
  <si>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</si>
  <si>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</si>
  <si>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</si>
  <si>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</si>
  <si>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</si>
  <si>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</si>
  <si>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</si>
  <si>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</si>
  <si>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</si>
  <si>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</si>
  <si>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</si>
  <si>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</si>
  <si>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</si>
  <si>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</si>
  <si>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</si>
  <si>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</si>
  <si>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</si>
  <si>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</si>
  <si>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</si>
  <si>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</si>
  <si>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</si>
  <si>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</si>
  <si>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</si>
  <si>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</si>
  <si>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</si>
  <si>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</si>
  <si>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</si>
  <si>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</si>
  <si>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</si>
  <si>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</si>
  <si>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</si>
  <si>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</si>
  <si>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</si>
  <si>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</si>
  <si>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</si>
  <si>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</si>
  <si>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</si>
  <si>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</si>
  <si>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</si>
  <si>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</si>
  <si>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</si>
  <si>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</si>
  <si>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</si>
  <si>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</si>
  <si>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</si>
  <si>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</si>
  <si>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</si>
  <si>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</si>
  <si>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</si>
  <si>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</si>
  <si>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</si>
  <si>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</si>
  <si>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</si>
  <si>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</si>
  <si>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</si>
  <si>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</si>
  <si>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</si>
  <si>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</si>
  <si>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</si>
  <si>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</si>
  <si>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</si>
  <si>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</si>
  <si>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</si>
  <si>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</si>
  <si>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</si>
  <si>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</si>
  <si>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</si>
  <si>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</si>
  <si>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</si>
  <si>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</si>
  <si>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</si>
  <si>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</si>
  <si>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</si>
  <si>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</si>
  <si>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</si>
  <si>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</si>
  <si>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</si>
  <si>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</si>
  <si>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</si>
  <si>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</si>
  <si>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</si>
  <si>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</si>
  <si>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</si>
  <si>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</si>
  <si>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</si>
  <si>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</si>
  <si>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</si>
  <si>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</si>
  <si>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</si>
  <si>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</si>
  <si>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</si>
  <si>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</si>
  <si>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</si>
  <si>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</si>
  <si>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</si>
  <si>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</si>
  <si>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</si>
  <si>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</si>
  <si>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</si>
  <si>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</si>
  <si>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</si>
  <si>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</si>
  <si>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</si>
  <si>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</si>
  <si>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</si>
  <si>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</si>
  <si>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</si>
  <si>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</si>
  <si>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</si>
  <si>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</si>
  <si>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</si>
  <si>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</si>
  <si>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</si>
  <si>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</si>
  <si>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</si>
  <si>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</si>
  <si>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</si>
  <si>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</si>
  <si>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</si>
  <si>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</si>
  <si>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</si>
  <si>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</si>
  <si>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</si>
  <si>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</si>
  <si>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</si>
  <si>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</si>
  <si>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</si>
  <si>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</si>
  <si>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</si>
  <si>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</si>
  <si>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</si>
  <si>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</si>
  <si>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</si>
  <si>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</si>
  <si>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</si>
  <si>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</si>
  <si>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</si>
  <si>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</si>
  <si>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</si>
  <si>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</si>
  <si>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</si>
  <si>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</si>
  <si>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</si>
  <si>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</si>
  <si>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</si>
  <si>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</si>
  <si>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</si>
  <si>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</si>
  <si>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</si>
  <si>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</si>
  <si>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</si>
  <si>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</si>
  <si>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</si>
  <si>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</si>
  <si>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</si>
  <si>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</si>
  <si>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</si>
  <si>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</si>
  <si>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</si>
  <si>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</si>
  <si>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</si>
  <si>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</si>
  <si>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</si>
  <si>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</si>
  <si>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</si>
  <si>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</si>
  <si>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</si>
  <si>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</si>
  <si>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</si>
  <si>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</si>
  <si>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</si>
  <si>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</si>
  <si>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</si>
  <si>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</si>
  <si>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</si>
  <si>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</si>
  <si>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</si>
  <si>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</si>
  <si>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</si>
  <si>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</si>
  <si>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</si>
  <si>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</si>
  <si>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</si>
  <si>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</si>
  <si>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</si>
  <si>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</si>
  <si>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</si>
  <si>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</si>
  <si>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</si>
  <si>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</si>
  <si>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</si>
  <si>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</si>
  <si>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</si>
  <si>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</si>
  <si>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</si>
  <si>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</si>
  <si>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</si>
  <si>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</si>
  <si>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</si>
  <si>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</si>
  <si>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</si>
  <si>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</si>
  <si>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</si>
  <si>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</si>
  <si>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</si>
  <si>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</si>
  <si>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</si>
  <si>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</si>
  <si>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</si>
  <si>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</si>
  <si>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</si>
  <si>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</si>
  <si>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</si>
  <si>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</si>
  <si>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</si>
  <si>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</si>
  <si>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</si>
  <si>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</si>
  <si>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</si>
  <si>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</si>
  <si>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</si>
  <si>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</si>
  <si>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</si>
  <si>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</si>
  <si>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</si>
  <si>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</si>
  <si>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</si>
  <si>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</si>
  <si>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</si>
  <si>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</si>
  <si>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</si>
  <si>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</si>
  <si>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</si>
  <si>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</si>
  <si>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</si>
  <si>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</si>
  <si>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</si>
  <si>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</si>
  <si>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</si>
  <si>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</si>
  <si>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</si>
  <si>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</si>
  <si>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</si>
  <si>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</si>
  <si>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</si>
  <si>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</si>
  <si>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</si>
  <si>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</si>
  <si>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</si>
  <si>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</si>
  <si>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</si>
  <si>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</si>
  <si>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</si>
  <si>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</si>
  <si>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</si>
  <si>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</si>
  <si>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</si>
  <si>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</si>
  <si>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</si>
  <si>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</si>
  <si>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</si>
  <si>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</si>
  <si>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</si>
  <si>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</si>
  <si>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</si>
  <si>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</si>
  <si>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</si>
  <si>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</si>
  <si>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</si>
  <si>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</si>
  <si>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</si>
  <si>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</si>
  <si>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</si>
  <si>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</si>
  <si>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</si>
  <si>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</si>
  <si>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</si>
  <si>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</si>
  <si>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</si>
  <si>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</si>
  <si>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</si>
  <si>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</si>
  <si>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</si>
  <si>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</si>
  <si>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</si>
  <si>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</si>
  <si>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</si>
  <si>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</si>
  <si>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</si>
  <si>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</si>
  <si>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</si>
  <si>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</si>
  <si>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</si>
  <si>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</si>
  <si>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</si>
  <si>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</si>
  <si>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</si>
  <si>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</si>
  <si>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</si>
  <si>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</si>
  <si>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</si>
  <si>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</si>
  <si>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</si>
  <si>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</si>
  <si>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</si>
  <si>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</si>
  <si>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</si>
  <si>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</si>
  <si>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</si>
  <si>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</si>
  <si>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</si>
  <si>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</si>
  <si>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</si>
  <si>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</si>
  <si>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</si>
  <si>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</si>
  <si>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</si>
  <si>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</si>
  <si>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</si>
  <si>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</si>
  <si>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</si>
  <si>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</si>
  <si>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</si>
  <si>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</si>
  <si>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</si>
  <si>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</si>
  <si>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</si>
  <si>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</si>
  <si>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</si>
  <si>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</si>
  <si>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</si>
  <si>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</si>
  <si>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</si>
  <si>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</si>
  <si>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</si>
  <si>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</si>
  <si>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</si>
  <si>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</si>
  <si>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</si>
  <si>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</si>
  <si>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</si>
  <si>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</si>
  <si>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</si>
  <si>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</si>
  <si>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</si>
  <si>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</si>
  <si>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</si>
  <si>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</si>
  <si>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</si>
  <si>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</si>
  <si>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</si>
  <si>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</si>
  <si>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</si>
  <si>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</si>
  <si>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</si>
  <si>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</si>
  <si>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</si>
  <si>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</si>
  <si>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</si>
  <si>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</si>
  <si>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</si>
  <si>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</si>
  <si>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</si>
  <si>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</si>
  <si>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</si>
  <si>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</si>
  <si>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</si>
  <si>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</si>
  <si>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</si>
  <si>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</si>
  <si>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</si>
  <si>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</si>
  <si>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</si>
  <si>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</si>
  <si>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</si>
  <si>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</si>
  <si>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</si>
  <si>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</si>
  <si>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</si>
  <si>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</si>
  <si>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</si>
  <si>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</si>
  <si>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</si>
  <si>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</si>
  <si>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</si>
  <si>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</si>
  <si>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</si>
  <si>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</si>
  <si>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</si>
  <si>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</si>
  <si>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</si>
  <si>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</si>
  <si>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</si>
  <si>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</si>
  <si>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</si>
  <si>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</si>
  <si>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</si>
  <si>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</si>
  <si>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</si>
  <si>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</si>
  <si>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</si>
  <si>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</si>
  <si>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</si>
  <si>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</si>
  <si>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</si>
  <si>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</si>
  <si>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</si>
  <si>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</si>
  <si>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</si>
  <si>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</si>
  <si>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</si>
  <si>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</si>
  <si>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</si>
  <si>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</si>
  <si>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</si>
  <si>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</si>
  <si>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</si>
  <si>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</si>
  <si>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</si>
  <si>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</si>
  <si>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</si>
  <si>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</si>
  <si>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</si>
  <si>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</si>
  <si>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</si>
  <si>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</si>
  <si>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</si>
  <si>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</si>
  <si>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</si>
  <si>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</si>
  <si>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</si>
  <si>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</si>
  <si>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</si>
  <si>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</si>
  <si>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</si>
  <si>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</si>
  <si>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</si>
  <si>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</si>
  <si>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</si>
  <si>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</si>
  <si>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</si>
  <si>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</si>
  <si>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</si>
  <si>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</si>
  <si>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</si>
  <si>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</si>
  <si>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</si>
  <si>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</si>
  <si>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</si>
  <si>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</si>
  <si>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</si>
  <si>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</si>
  <si>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</si>
  <si>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</si>
  <si>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</si>
  <si>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</si>
  <si>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</si>
  <si>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</si>
  <si>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</si>
  <si>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</si>
  <si>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</si>
  <si>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</si>
  <si>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</si>
  <si>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</si>
  <si>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</si>
  <si>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</si>
  <si>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</si>
  <si>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</si>
  <si>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</si>
  <si>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</si>
  <si>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</si>
  <si>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</si>
  <si>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</si>
  <si>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</si>
  <si>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</si>
  <si>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</si>
  <si>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</si>
  <si>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</si>
  <si>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</si>
  <si>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</si>
  <si>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</si>
  <si>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</si>
  <si>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</si>
  <si>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</si>
  <si>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</si>
  <si>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</si>
  <si>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</si>
  <si>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</si>
  <si>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</si>
  <si>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</si>
  <si>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</si>
  <si>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</si>
  <si>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</si>
  <si>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</si>
  <si>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</si>
  <si>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</si>
  <si>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</si>
  <si>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</si>
  <si>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</si>
  <si>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</si>
  <si>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</si>
  <si>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</si>
  <si>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</si>
  <si>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</si>
  <si>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</si>
  <si>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</si>
  <si>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</si>
  <si>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</si>
  <si>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</si>
  <si>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</si>
  <si>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</si>
  <si>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</si>
  <si>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</si>
  <si>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</si>
  <si>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</si>
  <si>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</si>
  <si>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</si>
  <si>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</si>
  <si>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</si>
  <si>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</si>
  <si>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</si>
  <si>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</si>
  <si>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</si>
  <si>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</si>
  <si>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</si>
  <si>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</si>
  <si>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</si>
  <si>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</si>
  <si>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</si>
  <si>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</si>
  <si>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</si>
  <si>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</si>
  <si>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</si>
  <si>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</si>
  <si>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</si>
  <si>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</si>
  <si>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</si>
  <si>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</si>
  <si>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</si>
  <si>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</si>
  <si>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</si>
  <si>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</si>
  <si>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</si>
  <si>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</si>
  <si>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</si>
  <si>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</si>
  <si>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</si>
  <si>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</si>
  <si>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</si>
  <si>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</si>
  <si>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</si>
  <si>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</si>
  <si>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</si>
  <si>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</si>
  <si>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</si>
  <si>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</si>
  <si>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</si>
  <si>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</si>
  <si>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</si>
  <si>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</si>
  <si>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</si>
  <si>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</si>
  <si>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</si>
  <si>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</si>
  <si>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</si>
  <si>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</si>
  <si>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</si>
  <si>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</si>
  <si>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</si>
  <si>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</si>
  <si>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</si>
  <si>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</si>
  <si>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</si>
  <si>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</si>
  <si>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</si>
  <si>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</si>
  <si>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</si>
  <si>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</si>
  <si>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</si>
  <si>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</si>
  <si>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</si>
  <si>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</si>
  <si>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</si>
  <si>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</si>
  <si>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</si>
  <si>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</si>
  <si>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</si>
  <si>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</si>
  <si>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</si>
  <si>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</si>
  <si>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</si>
  <si>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</si>
  <si>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</si>
  <si>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</si>
  <si>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</si>
  <si>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</si>
  <si>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</si>
  <si>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</si>
  <si>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</si>
  <si>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</si>
  <si>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</si>
  <si>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</si>
  <si>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</si>
  <si>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</si>
  <si>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</si>
  <si>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</si>
  <si>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</si>
  <si>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</si>
  <si>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</si>
  <si>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</si>
  <si>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</si>
  <si>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</si>
  <si>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</si>
  <si>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</si>
  <si>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</si>
  <si>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</si>
  <si>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</si>
  <si>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</si>
  <si>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</si>
  <si>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</si>
  <si>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</si>
  <si>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</si>
  <si>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</si>
  <si>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</si>
  <si>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</si>
  <si>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</si>
  <si>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</si>
  <si>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</si>
  <si>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</si>
  <si>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</si>
  <si>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</si>
  <si>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</si>
  <si>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</si>
  <si>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</si>
  <si>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</si>
  <si>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</si>
  <si>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</si>
  <si>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</si>
  <si>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</si>
  <si>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</si>
  <si>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</si>
  <si>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</si>
  <si>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</si>
  <si>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</si>
  <si>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</si>
  <si>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</si>
  <si>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</si>
  <si>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</si>
  <si>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</si>
  <si>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</si>
  <si>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</si>
  <si>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</si>
  <si>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</si>
  <si>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</si>
  <si>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</si>
  <si>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</si>
  <si>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</si>
  <si>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</si>
  <si>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</si>
  <si>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</si>
  <si>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</si>
  <si>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</si>
  <si>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</si>
  <si>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</si>
  <si>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</si>
  <si>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</si>
  <si>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</si>
  <si>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</si>
  <si>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</si>
  <si>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</si>
  <si>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</si>
  <si>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</si>
  <si>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</si>
  <si>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</si>
  <si>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</si>
  <si>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</si>
  <si>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</si>
  <si>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</si>
  <si>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</si>
  <si>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</si>
  <si>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</si>
  <si>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</si>
  <si>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</si>
  <si>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</si>
  <si>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</si>
  <si>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</si>
  <si>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</si>
  <si>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</si>
  <si>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</si>
  <si>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</si>
  <si>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</si>
  <si>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</si>
  <si>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</si>
  <si>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</si>
  <si>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</si>
  <si>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</si>
  <si>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</si>
  <si>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</si>
  <si>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</si>
  <si>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</si>
  <si>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</si>
  <si>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</si>
  <si>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</si>
  <si>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</si>
  <si>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</si>
  <si>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</si>
  <si>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</si>
  <si>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</si>
  <si>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</si>
  <si>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</si>
  <si>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</si>
  <si>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</si>
  <si>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</si>
  <si>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</si>
  <si>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</si>
  <si>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</si>
  <si>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</si>
  <si>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</si>
  <si>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</si>
  <si>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</si>
  <si>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</si>
  <si>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</si>
  <si>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</si>
  <si>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</si>
  <si>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</si>
  <si>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</si>
  <si>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</si>
  <si>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</si>
  <si>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</si>
  <si>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</si>
  <si>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</si>
  <si>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</si>
  <si>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</si>
  <si>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</si>
  <si>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</si>
  <si>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</si>
  <si>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</si>
  <si>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</si>
  <si>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</si>
  <si>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</si>
  <si>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</si>
  <si>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</si>
  <si>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</si>
  <si>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</si>
  <si>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</si>
  <si>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</si>
  <si>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</si>
  <si>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</si>
  <si>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</si>
  <si>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</si>
  <si>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</si>
  <si>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</si>
  <si>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</si>
  <si>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</si>
  <si>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</si>
  <si>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</si>
  <si>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</si>
  <si>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</si>
  <si>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</si>
  <si>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</si>
  <si>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</si>
  <si>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</si>
  <si>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</si>
  <si>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</si>
  <si>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</si>
  <si>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</si>
  <si>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</si>
  <si>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</si>
  <si>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</si>
  <si>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</si>
  <si>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</si>
  <si>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</si>
  <si>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</si>
  <si>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</si>
  <si>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</si>
  <si>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</si>
  <si>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</si>
  <si>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</si>
  <si>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</si>
  <si>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</si>
  <si>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</si>
  <si>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</si>
  <si>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</si>
  <si>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</si>
  <si>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</si>
  <si>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</si>
  <si>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</si>
  <si>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</si>
  <si>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</si>
  <si>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</si>
  <si>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</si>
  <si>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</si>
  <si>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</si>
  <si>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</si>
  <si>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</si>
  <si>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</si>
  <si>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</si>
  <si>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</si>
  <si>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</si>
  <si>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</si>
  <si>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</si>
  <si>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</si>
  <si>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</si>
  <si>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</si>
  <si>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</si>
  <si>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</si>
  <si>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</si>
  <si>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</si>
  <si>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</si>
  <si>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</si>
  <si>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</si>
  <si>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</si>
  <si>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</si>
  <si>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</si>
  <si>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</si>
  <si>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</si>
  <si>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</si>
  <si>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</si>
  <si>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</si>
  <si>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</si>
  <si>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</si>
  <si>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</si>
  <si>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</si>
  <si>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</si>
  <si>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</si>
  <si>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</si>
  <si>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</si>
  <si>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</si>
  <si>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</si>
  <si>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</si>
  <si>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</si>
  <si>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</si>
  <si>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</si>
  <si>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</si>
  <si>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</si>
  <si>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</si>
  <si>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</si>
  <si>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</si>
  <si>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</si>
  <si>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</si>
  <si>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</si>
  <si>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</si>
  <si>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</si>
  <si>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</si>
  <si>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</si>
  <si>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</si>
  <si>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</si>
  <si>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</si>
  <si>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</si>
  <si>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</si>
  <si>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</si>
  <si>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</si>
  <si>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</si>
  <si>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</si>
  <si>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</si>
  <si>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</si>
  <si>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</si>
  <si>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</si>
  <si>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</si>
  <si>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</si>
  <si>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</si>
  <si>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</si>
  <si>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</si>
  <si>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</si>
  <si>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</si>
  <si>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</si>
  <si>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</si>
  <si>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</si>
  <si>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</si>
  <si>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</si>
  <si>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</si>
  <si>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</si>
  <si>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</si>
  <si>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</si>
  <si>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</si>
  <si>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</si>
  <si>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</si>
  <si>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</si>
  <si>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</si>
  <si>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</si>
  <si>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</si>
  <si>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</si>
  <si>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</si>
  <si>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</si>
  <si>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</si>
  <si>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</si>
  <si>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</si>
  <si>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</si>
  <si>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</si>
  <si>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</si>
  <si>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</si>
  <si>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</si>
  <si>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</si>
  <si>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</si>
  <si>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</si>
  <si>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</si>
  <si>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</si>
  <si>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</si>
  <si>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</si>
  <si>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</si>
  <si>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</si>
  <si>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</si>
  <si>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</si>
  <si>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</si>
  <si>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</si>
  <si>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</si>
  <si>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</si>
  <si>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</si>
  <si>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</si>
  <si>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</si>
  <si>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</si>
  <si>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</si>
  <si>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</si>
  <si>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</si>
  <si>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</si>
  <si>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</si>
  <si>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</si>
  <si>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</si>
  <si>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</si>
  <si>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</si>
  <si>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</si>
  <si>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</si>
  <si>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</si>
  <si>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</si>
  <si>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</si>
  <si>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</si>
  <si>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</si>
  <si>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</si>
  <si>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</si>
  <si>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</si>
  <si>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</si>
  <si>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</si>
  <si>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</si>
  <si>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</si>
  <si>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</si>
  <si>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</si>
  <si>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</si>
  <si>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</si>
  <si>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</si>
  <si>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</si>
  <si>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</si>
  <si>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</si>
  <si>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</si>
  <si>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</si>
  <si>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</si>
  <si>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</si>
  <si>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</si>
  <si>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</si>
  <si>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</si>
  <si>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</si>
  <si>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</si>
  <si>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</si>
  <si>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</si>
  <si>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</si>
  <si>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</si>
  <si>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</si>
  <si>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</si>
  <si>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</si>
  <si>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</si>
  <si>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</si>
  <si>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</si>
  <si>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</si>
  <si>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</si>
  <si>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</si>
  <si>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</si>
  <si>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</si>
  <si>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</si>
  <si>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</si>
  <si>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</si>
  <si>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</si>
  <si>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</si>
  <si>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</si>
  <si>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</si>
  <si>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</si>
  <si>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</si>
  <si>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</si>
  <si>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</si>
  <si>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</si>
  <si>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</si>
  <si>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</si>
  <si>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</si>
  <si>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</si>
  <si>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</si>
  <si>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</si>
  <si>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</si>
  <si>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</si>
  <si>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</si>
  <si>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</si>
  <si>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</si>
  <si>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</si>
  <si>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</si>
  <si>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</si>
  <si>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</si>
  <si>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</si>
  <si>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</si>
  <si>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</si>
  <si>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</si>
  <si>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</si>
  <si>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</si>
  <si>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</si>
  <si>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</si>
  <si>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</si>
  <si>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</si>
  <si>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</si>
  <si>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</si>
  <si>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</si>
  <si>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</si>
  <si>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</si>
  <si>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</si>
  <si>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</si>
  <si>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</si>
  <si>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</si>
  <si>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</si>
  <si>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</si>
  <si>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</si>
  <si>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</si>
  <si>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</si>
  <si>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</si>
  <si>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</si>
  <si>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</si>
  <si>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</si>
  <si>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</si>
  <si>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</si>
  <si>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</si>
  <si>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</si>
  <si>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</si>
  <si>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</si>
  <si>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</si>
  <si>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</si>
  <si>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</si>
  <si>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</si>
  <si>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</si>
  <si>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</si>
  <si>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</si>
  <si>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</si>
  <si>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</si>
  <si>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</si>
  <si>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</si>
  <si>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</si>
  <si>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</si>
  <si>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</si>
  <si>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</si>
  <si>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</si>
  <si>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</si>
  <si>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</si>
  <si>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</si>
  <si>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</si>
  <si>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</si>
  <si>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</si>
  <si>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</si>
  <si>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</si>
  <si>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</si>
  <si>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</si>
  <si>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</si>
  <si>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</si>
  <si>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</si>
  <si>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</si>
  <si>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</si>
  <si>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</si>
  <si>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</si>
  <si>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</si>
  <si>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</si>
  <si>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</si>
  <si>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</si>
  <si>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</si>
  <si>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</si>
  <si>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</si>
  <si>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</si>
  <si>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</si>
  <si>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</si>
  <si>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</si>
  <si>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</si>
  <si>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</si>
  <si>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</si>
  <si>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</si>
  <si>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</si>
  <si>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</si>
  <si>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</si>
  <si>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</si>
  <si>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</si>
  <si>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</si>
  <si>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</si>
  <si>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</si>
  <si>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</si>
  <si>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</si>
  <si>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</si>
  <si>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</si>
  <si>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</si>
  <si>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</si>
  <si>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</si>
  <si>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</si>
  <si>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</si>
  <si>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</si>
  <si>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</si>
  <si>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</si>
  <si>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</si>
  <si>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</si>
  <si>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</si>
  <si>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</si>
  <si>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</si>
  <si>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</si>
  <si>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</si>
  <si>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</si>
  <si>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</si>
  <si>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</si>
  <si>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</si>
  <si>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</si>
  <si>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</si>
  <si>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</si>
  <si>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</si>
  <si>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</si>
  <si>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</si>
  <si>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</si>
  <si>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</si>
  <si>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</si>
  <si>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</si>
  <si>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</si>
  <si>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</si>
  <si>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</si>
  <si>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</si>
  <si>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</si>
  <si>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</si>
  <si>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</si>
  <si>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</si>
  <si>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</si>
  <si>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</si>
  <si>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</si>
  <si>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</si>
  <si>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</si>
  <si>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</si>
  <si>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</si>
  <si>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</si>
  <si>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</si>
  <si>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</si>
  <si>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</si>
  <si>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</si>
  <si>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</si>
  <si>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</si>
  <si>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</si>
  <si>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</si>
  <si>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</si>
  <si>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</si>
  <si>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</si>
  <si>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</si>
  <si>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</si>
  <si>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</si>
  <si>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</si>
  <si>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</si>
  <si>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</si>
  <si>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</si>
  <si>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</si>
  <si>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</si>
  <si>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</si>
  <si>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</si>
  <si>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</si>
  <si>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</si>
  <si>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</si>
  <si>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</si>
  <si>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</si>
  <si>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</si>
  <si>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</si>
  <si>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</si>
  <si>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</si>
  <si>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</si>
  <si>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</si>
  <si>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</si>
  <si>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</si>
  <si>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</si>
  <si>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</si>
  <si>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</si>
  <si>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</si>
  <si>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</si>
  <si>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</si>
  <si>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</si>
  <si>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</si>
  <si>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</si>
  <si>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</si>
  <si>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</si>
  <si>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</si>
  <si>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</si>
  <si>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</si>
  <si>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</si>
  <si>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</si>
  <si>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</si>
  <si>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</si>
  <si>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</si>
  <si>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</si>
  <si>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</si>
  <si>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</si>
  <si>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</si>
  <si>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</si>
  <si>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</si>
  <si>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</si>
  <si>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</si>
  <si>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</si>
  <si>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</si>
  <si>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</si>
  <si>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</si>
  <si>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</si>
  <si>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</si>
  <si>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</si>
  <si>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</si>
  <si>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</si>
  <si>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</si>
  <si>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</si>
  <si>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</si>
  <si>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</si>
  <si>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</si>
  <si>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</si>
  <si>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</si>
  <si>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</si>
  <si>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</si>
  <si>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</si>
  <si>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</si>
  <si>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</si>
  <si>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</si>
  <si>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</si>
  <si>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</si>
  <si>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</si>
  <si>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</si>
  <si>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</si>
  <si>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</si>
  <si>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</si>
  <si>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</si>
  <si>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</si>
  <si>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</si>
  <si>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</si>
  <si>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</si>
  <si>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</si>
  <si>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</si>
  <si>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</si>
  <si>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</si>
  <si>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</si>
  <si>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</si>
  <si>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</si>
  <si>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</si>
  <si>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</si>
  <si>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</si>
  <si>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</si>
  <si>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</si>
  <si>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</si>
  <si>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</si>
  <si>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</si>
  <si>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</si>
  <si>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</si>
  <si>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</si>
  <si>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</si>
  <si>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</si>
  <si>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</si>
  <si>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</si>
  <si>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</si>
  <si>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</si>
  <si>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</si>
  <si>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</si>
  <si>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</si>
  <si>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</si>
  <si>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</si>
  <si>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</si>
  <si>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</si>
  <si>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</si>
  <si>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</si>
  <si>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</si>
  <si>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</si>
  <si>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</si>
  <si>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</si>
  <si>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</si>
  <si>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</si>
  <si>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</si>
  <si>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</si>
  <si>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</si>
  <si>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</si>
  <si>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</si>
  <si>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</si>
  <si>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</si>
  <si>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</si>
  <si>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</si>
  <si>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</si>
  <si>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</si>
  <si>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</si>
  <si>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</si>
  <si>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</si>
  <si>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</si>
  <si>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</si>
  <si>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</si>
  <si>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</si>
  <si>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</si>
  <si>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</si>
  <si>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</si>
  <si>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</si>
  <si>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</si>
  <si>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</si>
  <si>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</si>
  <si>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</si>
  <si>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</si>
  <si>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</si>
  <si>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</si>
  <si>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</si>
  <si>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</si>
  <si>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</si>
  <si>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</si>
  <si>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</si>
  <si>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</si>
  <si>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</si>
  <si>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</si>
  <si>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</si>
  <si>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</si>
  <si>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</si>
  <si>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</si>
  <si>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</si>
  <si>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</si>
  <si>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</si>
  <si>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</si>
  <si>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</si>
  <si>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</si>
  <si>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</si>
  <si>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</si>
  <si>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</si>
  <si>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</si>
  <si>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</si>
  <si>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</si>
  <si>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</si>
  <si>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</si>
  <si>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</si>
  <si>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</si>
  <si>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</si>
  <si>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</si>
  <si>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</si>
  <si>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</si>
  <si>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</si>
  <si>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</si>
  <si>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</si>
  <si>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</si>
  <si>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</si>
  <si>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</si>
  <si>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</si>
  <si>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</si>
  <si>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</si>
  <si>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</si>
  <si>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</si>
  <si>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</si>
  <si>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</si>
  <si>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</si>
  <si>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</si>
  <si>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</si>
  <si>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</si>
  <si>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</si>
  <si>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</si>
  <si>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</si>
  <si>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</si>
  <si>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</si>
  <si>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</si>
  <si>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</si>
  <si>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</si>
  <si>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</si>
  <si>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</si>
  <si>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</si>
  <si>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</si>
  <si>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</si>
  <si>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</si>
  <si>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</si>
  <si>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</si>
  <si>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</si>
  <si>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</si>
  <si>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</si>
  <si>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</si>
  <si>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</si>
  <si>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</si>
  <si>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</si>
  <si>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</si>
  <si>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</si>
  <si>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</si>
  <si>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</si>
  <si>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</si>
  <si>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</si>
  <si>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</si>
  <si>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</si>
  <si>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</si>
  <si>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</si>
  <si>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</si>
  <si>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</si>
  <si>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</si>
  <si>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</si>
  <si>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</si>
  <si>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</si>
  <si>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</si>
  <si>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</si>
  <si>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</si>
  <si>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</si>
  <si>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</si>
  <si>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</si>
  <si>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</si>
  <si>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</si>
  <si>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</si>
  <si>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</si>
  <si>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</si>
  <si>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</si>
  <si>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</si>
  <si>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</si>
  <si>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</si>
  <si>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</si>
  <si>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</si>
  <si>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</si>
  <si>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</si>
  <si>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</si>
  <si>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</si>
  <si>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</si>
  <si>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</si>
  <si>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</si>
  <si>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</si>
  <si>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</si>
  <si>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</si>
  <si>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</si>
  <si>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</si>
  <si>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</si>
  <si>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</si>
  <si>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</si>
  <si>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</si>
  <si>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</si>
  <si>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</si>
  <si>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</si>
  <si>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</si>
  <si>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</si>
  <si>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</si>
  <si>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</si>
  <si>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</si>
  <si>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</si>
  <si>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</si>
  <si>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</si>
  <si>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</si>
  <si>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</si>
  <si>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</si>
  <si>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</si>
  <si>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</si>
  <si>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</si>
  <si>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</si>
  <si>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</si>
  <si>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</si>
  <si>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</si>
  <si>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</si>
  <si>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</si>
  <si>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</si>
  <si>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</si>
  <si>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</si>
  <si>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</si>
  <si>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</si>
  <si>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</si>
  <si>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</si>
  <si>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</si>
  <si>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</si>
  <si>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</si>
  <si>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</si>
  <si>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</si>
  <si>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</si>
  <si>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</si>
  <si>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</si>
  <si>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</si>
  <si>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</si>
  <si>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</si>
  <si>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</si>
  <si>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</si>
  <si>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</si>
  <si>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</si>
  <si>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</si>
  <si>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</si>
  <si>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</si>
  <si>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</si>
  <si>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</si>
  <si>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</si>
  <si>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</si>
  <si>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</si>
  <si>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</si>
  <si>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</si>
  <si>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</si>
  <si>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</si>
  <si>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</si>
  <si>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</si>
  <si>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</si>
  <si>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</si>
  <si>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</si>
  <si>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</si>
  <si>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</si>
  <si>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</si>
  <si>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</si>
  <si>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</si>
  <si>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</si>
  <si>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</si>
  <si>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</si>
  <si>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</si>
  <si>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</si>
  <si>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</si>
  <si>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</si>
  <si>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</si>
  <si>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</si>
  <si>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</si>
  <si>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</si>
  <si>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</si>
  <si>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</si>
  <si>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</si>
  <si>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</si>
  <si>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</si>
  <si>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</si>
  <si>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</si>
  <si>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</si>
  <si>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</si>
  <si>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</si>
  <si>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</si>
  <si>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</si>
  <si>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</si>
  <si>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</si>
  <si>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</si>
  <si>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</si>
  <si>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</si>
  <si>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</si>
  <si>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</si>
  <si>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</si>
  <si>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</si>
  <si>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</si>
  <si>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</si>
  <si>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</si>
  <si>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</si>
  <si>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</si>
  <si>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</si>
  <si>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</si>
  <si>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</si>
  <si>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</si>
  <si>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</si>
  <si>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</si>
  <si>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</si>
  <si>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</si>
  <si>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</si>
  <si>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</si>
  <si>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</si>
  <si>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</si>
  <si>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</si>
  <si>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</si>
  <si>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</si>
  <si>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</si>
  <si>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</si>
  <si>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</si>
  <si>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</si>
  <si>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</si>
  <si>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</si>
  <si>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</si>
  <si>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</si>
  <si>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</si>
  <si>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</si>
  <si>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</si>
  <si>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</si>
  <si>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</si>
  <si>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</si>
  <si>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</si>
  <si>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</si>
  <si>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</si>
  <si>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</si>
  <si>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</si>
  <si>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</si>
  <si>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</si>
  <si>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</si>
  <si>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</si>
  <si>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</si>
  <si>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</si>
  <si>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</si>
  <si>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</si>
  <si>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</si>
  <si>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</si>
  <si>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</si>
  <si>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</si>
  <si>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</si>
  <si>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</si>
  <si>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</si>
  <si>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</si>
  <si>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</si>
  <si>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</si>
  <si>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</si>
  <si>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</si>
  <si>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</si>
  <si>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</si>
  <si>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</si>
  <si>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</si>
  <si>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</si>
  <si>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</si>
  <si>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</si>
  <si>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</si>
  <si>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</si>
  <si>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</si>
  <si>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</si>
  <si>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</si>
  <si>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</si>
  <si>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</si>
  <si>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</si>
  <si>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</si>
  <si>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</si>
  <si>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</si>
  <si>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</si>
  <si>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</si>
  <si>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</si>
  <si>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</si>
  <si>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</si>
  <si>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</si>
  <si>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</si>
  <si>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</si>
  <si>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</si>
  <si>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</si>
  <si>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</si>
  <si>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</si>
  <si>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</si>
  <si>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</si>
  <si>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</si>
  <si>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</si>
  <si>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</si>
  <si>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</si>
  <si>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</si>
  <si>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</si>
  <si>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</si>
  <si>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</si>
  <si>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</si>
  <si>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</si>
  <si>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</si>
  <si>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</si>
  <si>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</si>
  <si>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</si>
  <si>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</si>
  <si>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</si>
  <si>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</si>
  <si>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</si>
  <si>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</si>
  <si>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</si>
  <si>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</si>
  <si>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</si>
  <si>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</si>
  <si>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</si>
  <si>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</si>
  <si>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</si>
  <si>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</si>
  <si>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</si>
  <si>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</si>
  <si>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</si>
  <si>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</si>
  <si>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</si>
  <si>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</si>
  <si>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</si>
  <si>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</si>
  <si>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</si>
  <si>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</si>
  <si>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</si>
  <si>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</si>
  <si>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</si>
  <si>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</si>
  <si>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</si>
  <si>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</si>
  <si>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</si>
  <si>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</si>
  <si>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</si>
  <si>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</si>
  <si>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</si>
  <si>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</si>
  <si>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</si>
  <si>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</si>
  <si>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</si>
  <si>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</si>
  <si>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</si>
  <si>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</si>
  <si>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</si>
  <si>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</si>
  <si>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</si>
  <si>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</si>
  <si>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</si>
  <si>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</si>
  <si>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</si>
  <si>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</si>
  <si>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</si>
  <si>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</si>
  <si>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</si>
  <si>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</si>
  <si>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</si>
  <si>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</si>
  <si>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</si>
  <si>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</si>
  <si>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</si>
  <si>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</si>
  <si>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</si>
  <si>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</si>
  <si>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</si>
  <si>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</si>
  <si>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</si>
  <si>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</si>
  <si>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</si>
  <si>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</si>
  <si>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</si>
  <si>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</si>
  <si>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</si>
  <si>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</si>
  <si>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</si>
  <si>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</si>
  <si>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</si>
  <si>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</si>
  <si>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</si>
  <si>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</si>
  <si>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</si>
  <si>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</si>
  <si>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</si>
  <si>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</si>
  <si>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</si>
  <si>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</si>
  <si>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</si>
  <si>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</si>
  <si>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</si>
  <si>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</si>
  <si>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</si>
  <si>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</si>
  <si>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</si>
  <si>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</si>
  <si>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</si>
  <si>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</si>
  <si>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</si>
  <si>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</si>
  <si>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</si>
  <si>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</si>
  <si>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</si>
  <si>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</si>
  <si>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</si>
  <si>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</si>
  <si>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</si>
  <si>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</si>
  <si>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</si>
  <si>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</si>
  <si>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</si>
  <si>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</si>
  <si>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</si>
  <si>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</si>
  <si>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</si>
  <si>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</si>
  <si>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</si>
  <si>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</si>
  <si>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</si>
  <si>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</si>
  <si>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</si>
  <si>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</si>
  <si>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</si>
  <si>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</si>
  <si>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</si>
  <si>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</si>
  <si>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</si>
  <si>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</si>
  <si>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</si>
  <si>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</si>
  <si>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</si>
  <si>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</si>
  <si>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</si>
  <si>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</si>
  <si>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</si>
  <si>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</si>
  <si>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</si>
  <si>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</si>
  <si>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</si>
  <si>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</si>
  <si>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</si>
  <si>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</si>
  <si>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</si>
  <si>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</si>
  <si>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</si>
  <si>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</si>
  <si>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</si>
  <si>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</si>
  <si>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</si>
  <si>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</si>
  <si>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</si>
  <si>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</si>
  <si>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</si>
  <si>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</si>
  <si>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</si>
  <si>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</si>
  <si>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</si>
  <si>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</si>
  <si>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</si>
  <si>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</si>
  <si>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</si>
  <si>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</si>
  <si>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</si>
  <si>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</si>
  <si>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</si>
  <si>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</si>
  <si>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</si>
  <si>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</si>
  <si>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</si>
  <si>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</si>
  <si>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</si>
  <si>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</si>
  <si>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</si>
  <si>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</si>
  <si>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</si>
  <si>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</si>
  <si>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</si>
  <si>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</si>
  <si>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</si>
  <si>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</si>
  <si>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</si>
  <si>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</si>
  <si>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</si>
  <si>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</si>
  <si>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</si>
  <si>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</si>
  <si>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</si>
  <si>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</si>
  <si>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</si>
  <si>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</si>
  <si>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</si>
  <si>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</si>
  <si>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</si>
  <si>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</si>
  <si>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</si>
  <si>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</si>
  <si>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</si>
  <si>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</si>
  <si>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</si>
  <si>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</si>
  <si>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</si>
  <si>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</si>
  <si>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</si>
  <si>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</si>
  <si>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</si>
  <si>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</si>
  <si>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</si>
  <si>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</si>
  <si>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</si>
  <si>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</si>
  <si>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</si>
  <si>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</si>
  <si>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</si>
  <si>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</si>
  <si>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</si>
  <si>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</si>
  <si>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</si>
  <si>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</si>
  <si>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</si>
  <si>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</si>
  <si>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</si>
  <si>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</si>
  <si>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</si>
  <si>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</si>
  <si>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</si>
  <si>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</si>
  <si>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</si>
  <si>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</si>
  <si>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</si>
  <si>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</si>
  <si>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</si>
  <si>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</si>
  <si>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</si>
  <si>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</si>
  <si>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</si>
  <si>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</si>
  <si>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</si>
  <si>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</si>
  <si>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</si>
  <si>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</si>
  <si>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</si>
  <si>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</si>
  <si>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</si>
  <si>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</si>
  <si>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</si>
  <si>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</si>
  <si>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</si>
  <si>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</si>
  <si>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</si>
  <si>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</si>
  <si>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</si>
  <si>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</si>
  <si>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</si>
  <si>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</si>
  <si>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</si>
  <si>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</si>
  <si>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</si>
  <si>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</si>
  <si>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</si>
  <si>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</si>
  <si>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</si>
  <si>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</si>
  <si>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</si>
  <si>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</si>
  <si>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</si>
  <si>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</si>
  <si>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</si>
  <si>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</si>
  <si>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</si>
  <si>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</si>
  <si>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</si>
  <si>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</si>
  <si>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</si>
  <si>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</si>
  <si>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</si>
  <si>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</si>
  <si>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</si>
  <si>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</si>
  <si>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</si>
  <si>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</si>
  <si>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</si>
  <si>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</si>
  <si>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</si>
  <si>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</si>
  <si>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</si>
  <si>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</si>
  <si>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</si>
  <si>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</si>
  <si>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</si>
  <si>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</si>
  <si>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</si>
  <si>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</si>
  <si>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</si>
  <si>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</si>
  <si>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</si>
  <si>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</si>
  <si>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</si>
  <si>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</si>
  <si>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</si>
  <si>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</si>
  <si>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</si>
  <si>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</si>
  <si>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</si>
  <si>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</si>
  <si>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</si>
  <si>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</si>
  <si>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</si>
  <si>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</si>
  <si>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</si>
  <si>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</si>
  <si>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</si>
  <si>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</si>
  <si>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</si>
  <si>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</si>
  <si>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</si>
  <si>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</si>
  <si>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</si>
  <si>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</si>
  <si>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</si>
  <si>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</si>
  <si>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</si>
  <si>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</si>
  <si>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</si>
  <si>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</si>
  <si>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</si>
  <si>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</si>
  <si>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</si>
  <si>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</si>
  <si>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</si>
  <si>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</si>
  <si>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</si>
  <si>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</si>
  <si>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</si>
  <si>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</si>
  <si>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</si>
  <si>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</si>
  <si>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</si>
  <si>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</si>
  <si>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</si>
  <si>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</si>
  <si>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</si>
  <si>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</si>
  <si>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</si>
  <si>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</si>
  <si>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</si>
  <si>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</si>
  <si>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</si>
  <si>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</si>
  <si>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</si>
  <si>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</si>
  <si>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</si>
  <si>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</si>
  <si>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</si>
  <si>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</si>
  <si>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</si>
  <si>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</si>
  <si>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</si>
  <si>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</si>
  <si>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</si>
  <si>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</si>
  <si>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</si>
  <si>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</si>
  <si>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</si>
  <si>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</si>
  <si>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</si>
  <si>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</si>
  <si>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</si>
  <si>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</si>
  <si>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</si>
  <si>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</si>
  <si>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</si>
  <si>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</si>
  <si>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</si>
  <si>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</si>
  <si>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</si>
  <si>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</si>
  <si>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</si>
  <si>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</si>
  <si>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</si>
  <si>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</si>
  <si>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</si>
  <si>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</si>
  <si>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</si>
  <si>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</si>
  <si>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</si>
  <si>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</si>
  <si>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</si>
  <si>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</si>
  <si>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</si>
  <si>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</si>
  <si>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</si>
  <si>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</si>
  <si>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</si>
  <si>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</si>
  <si>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</si>
  <si>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</si>
  <si>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</si>
  <si>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</si>
  <si>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</si>
  <si>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</si>
  <si>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</si>
  <si>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</si>
  <si>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</si>
  <si>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</si>
  <si>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</si>
  <si>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</si>
  <si>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</si>
  <si>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</si>
  <si>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</si>
  <si>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</si>
  <si>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</si>
  <si>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</si>
  <si>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</si>
  <si>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</si>
  <si>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</si>
  <si>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</si>
  <si>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</si>
  <si>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</si>
  <si>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</si>
  <si>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</si>
  <si>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</si>
  <si>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</si>
  <si>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</si>
  <si>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</si>
  <si>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</si>
  <si>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</si>
  <si>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</si>
  <si>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</si>
  <si>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</si>
  <si>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</si>
  <si>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</si>
  <si>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</si>
  <si>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</si>
  <si>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</si>
  <si>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</si>
  <si>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</si>
  <si>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</si>
  <si>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</si>
  <si>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</si>
  <si>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</si>
  <si>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</si>
  <si>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</si>
  <si>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</si>
  <si>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</si>
  <si>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</si>
  <si>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</si>
  <si>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</si>
  <si>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</si>
  <si>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</si>
  <si>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</si>
  <si>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</si>
  <si>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</si>
  <si>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</si>
  <si>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</si>
  <si>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</si>
  <si>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</si>
  <si>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</si>
  <si>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</si>
  <si>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</si>
  <si>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</si>
  <si>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</si>
  <si>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</si>
  <si>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</si>
  <si>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</si>
  <si>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</si>
  <si>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</si>
  <si>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</si>
  <si>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</si>
  <si>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</si>
  <si>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</si>
  <si>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</si>
  <si>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</si>
  <si>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</si>
  <si>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</si>
  <si>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</si>
  <si>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</si>
  <si>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</si>
  <si>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</si>
  <si>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</si>
  <si>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</si>
  <si>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</si>
  <si>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</si>
  <si>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</si>
  <si>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</si>
  <si>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</si>
  <si>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</si>
  <si>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</si>
  <si>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</si>
  <si>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</si>
  <si>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</si>
  <si>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</si>
  <si>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</si>
  <si>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</si>
  <si>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</si>
  <si>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</si>
  <si>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</si>
  <si>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</si>
  <si>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</si>
  <si>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</si>
  <si>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</si>
  <si>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</si>
  <si>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</si>
  <si>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</si>
  <si>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</si>
  <si>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</si>
  <si>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</si>
  <si>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</si>
  <si>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</si>
  <si>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</si>
  <si>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</si>
  <si>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</si>
  <si>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</si>
  <si>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</si>
  <si>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</si>
  <si>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</si>
  <si>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</si>
  <si>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</si>
  <si>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</si>
  <si>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</si>
  <si>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</si>
  <si>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</si>
  <si>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</si>
  <si>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</si>
  <si>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</si>
  <si>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</si>
  <si>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</si>
  <si>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</si>
  <si>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</si>
  <si>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</si>
  <si>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</si>
  <si>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</si>
  <si>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</si>
  <si>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</si>
  <si>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</si>
  <si>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</si>
  <si>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</si>
  <si>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</si>
  <si>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</si>
  <si>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</si>
  <si>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</si>
  <si>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</si>
  <si>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</si>
  <si>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</si>
  <si>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</si>
  <si>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</si>
  <si>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</si>
  <si>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</si>
  <si>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</si>
  <si>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</si>
  <si>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</si>
  <si>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</si>
  <si>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</si>
  <si>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</si>
  <si>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</si>
  <si>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</si>
  <si>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</si>
  <si>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</si>
  <si>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</si>
  <si>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</si>
  <si>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</si>
  <si>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</si>
  <si>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</si>
  <si>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</si>
  <si>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</si>
  <si>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</si>
  <si>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</si>
  <si>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</si>
  <si>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</si>
  <si>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</si>
  <si>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</si>
  <si>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</si>
  <si>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</si>
  <si>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</si>
  <si>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</si>
  <si>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</si>
  <si>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</si>
  <si>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</si>
  <si>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</si>
  <si>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</si>
  <si>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</si>
  <si>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</si>
  <si>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</si>
  <si>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</si>
  <si>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</si>
  <si>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</si>
  <si>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</si>
  <si>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</si>
  <si>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</si>
  <si>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</si>
  <si>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</si>
  <si>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</si>
  <si>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</si>
  <si>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</si>
  <si>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</si>
  <si>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</si>
  <si>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</si>
  <si>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</si>
  <si>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</si>
  <si>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</si>
  <si>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</si>
  <si>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</si>
  <si>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</si>
  <si>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</si>
  <si>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</si>
  <si>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</si>
  <si>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</si>
  <si>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</si>
  <si>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</si>
  <si>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</si>
  <si>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</si>
  <si>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</si>
  <si>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</si>
  <si>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</si>
  <si>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</si>
  <si>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</si>
  <si>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</si>
  <si>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</si>
  <si>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</si>
  <si>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</si>
  <si>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</si>
  <si>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</si>
  <si>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</si>
  <si>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</si>
  <si>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</si>
  <si>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</si>
  <si>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</si>
  <si>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</si>
  <si>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</si>
  <si>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</si>
  <si>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</si>
  <si>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</si>
  <si>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</si>
  <si>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</si>
  <si>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</si>
  <si>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</si>
  <si>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</si>
  <si>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</si>
  <si>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</si>
  <si>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</si>
  <si>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</si>
  <si>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</si>
  <si>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</si>
  <si>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</si>
  <si>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</si>
  <si>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</si>
  <si>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</si>
  <si>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</si>
  <si>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</si>
  <si>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</si>
  <si>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</si>
  <si>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</si>
  <si>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</si>
  <si>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</si>
  <si>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</si>
  <si>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</si>
  <si>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</si>
  <si>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</si>
  <si>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</si>
  <si>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</si>
  <si>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</si>
  <si>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</si>
  <si>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</si>
  <si>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</si>
  <si>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</si>
  <si>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</si>
  <si>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</si>
  <si>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</si>
  <si>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</si>
  <si>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</si>
  <si>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</si>
  <si>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</si>
  <si>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</si>
  <si>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</si>
  <si>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</si>
  <si>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</si>
  <si>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</si>
  <si>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</si>
  <si>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</si>
  <si>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</si>
  <si>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</si>
  <si>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</si>
  <si>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</si>
  <si>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</si>
  <si>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</si>
  <si>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</si>
  <si>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</si>
  <si>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</si>
  <si>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</si>
  <si>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</si>
  <si>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</si>
  <si>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</si>
  <si>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</si>
  <si>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</si>
  <si>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</si>
  <si>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</si>
  <si>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</si>
  <si>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</si>
  <si>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</si>
  <si>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</si>
  <si>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</si>
  <si>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</si>
  <si>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</si>
  <si>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</si>
  <si>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</si>
  <si>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</si>
  <si>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</si>
  <si>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</si>
  <si>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</si>
  <si>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</si>
  <si>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</si>
  <si>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</si>
  <si>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</si>
  <si>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</si>
  <si>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</si>
  <si>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</si>
  <si>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</si>
  <si>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</si>
  <si>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</si>
  <si>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</si>
  <si>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</si>
  <si>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</si>
  <si>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</si>
  <si>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</si>
  <si>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</si>
  <si>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</si>
  <si>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</si>
  <si>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</si>
  <si>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</si>
  <si>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</si>
  <si>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</si>
  <si>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</si>
  <si>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</si>
  <si>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</si>
  <si>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</si>
  <si>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</si>
  <si>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</si>
  <si>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</si>
  <si>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</si>
  <si>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</si>
  <si>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</si>
  <si>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</si>
  <si>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</si>
  <si>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</si>
  <si>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</si>
  <si>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</si>
  <si>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</si>
  <si>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</si>
  <si>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</si>
  <si>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</si>
  <si>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</si>
  <si>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</si>
  <si>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</si>
  <si>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</si>
  <si>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</si>
  <si>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</si>
  <si>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</si>
  <si>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</si>
  <si>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</si>
  <si>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</si>
  <si>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</si>
  <si>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</si>
  <si>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</si>
  <si>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</si>
  <si>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</si>
  <si>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</si>
  <si>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</si>
  <si>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</si>
  <si>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</si>
  <si>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</si>
  <si>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</si>
  <si>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</si>
  <si>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</si>
  <si>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</si>
  <si>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</si>
  <si>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</si>
  <si>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</si>
  <si>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</si>
  <si>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</si>
  <si>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</si>
  <si>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</si>
  <si>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</si>
  <si>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</si>
  <si>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</si>
  <si>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</si>
  <si>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</si>
  <si>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</si>
  <si>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</si>
  <si>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</si>
  <si>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</si>
  <si>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</si>
  <si>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</si>
  <si>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</si>
  <si>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</si>
  <si>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</si>
  <si>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</si>
  <si>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</si>
  <si>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</si>
  <si>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</si>
  <si>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</si>
  <si>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</si>
  <si>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</si>
  <si>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</si>
  <si>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</si>
  <si>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</si>
  <si>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</si>
  <si>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</si>
  <si>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</si>
  <si>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</si>
  <si>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</si>
  <si>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</si>
  <si>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</si>
  <si>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</si>
  <si>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</si>
  <si>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</si>
  <si>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</si>
  <si>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</si>
  <si>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</si>
  <si>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</si>
  <si>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</si>
  <si>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</si>
  <si>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</si>
  <si>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</si>
  <si>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</si>
  <si>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</si>
  <si>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</si>
  <si>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</si>
  <si>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</si>
  <si>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</si>
  <si>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</si>
  <si>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</si>
  <si>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</si>
  <si>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</si>
  <si>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</si>
  <si>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</si>
  <si>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</si>
  <si>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</si>
  <si>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</si>
  <si>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</si>
  <si>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</si>
  <si>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</si>
  <si>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</si>
  <si>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</si>
  <si>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</si>
  <si>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</si>
  <si>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</si>
  <si>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</si>
  <si>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</si>
  <si>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</si>
  <si>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</si>
  <si>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</si>
  <si>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</si>
  <si>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</si>
  <si>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</si>
  <si>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</si>
  <si>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</si>
  <si>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</si>
  <si>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</si>
  <si>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For relevant smelters: only iTSCI tagged raw materials</t>
  </si>
  <si>
    <t>100%</t>
  </si>
  <si>
    <t>https://www.xbk-kabel.de/wp-content/uploads/2024/03/Code-of-Conduct_14.10.2023.pdf</t>
  </si>
  <si>
    <t>XBK-KABEL Xaver Bechtold GmbH</t>
  </si>
  <si>
    <t>DE260704520</t>
  </si>
  <si>
    <t>Zentraler Einkauf / Central Purchasing Department</t>
  </si>
  <si>
    <t>Unterdorf 101, 78628 Rottweil</t>
  </si>
  <si>
    <t>Katja Ferdinand</t>
  </si>
  <si>
    <t>k.ferdinand@xbk-kabel.de</t>
  </si>
  <si>
    <t>+49 741 254-113</t>
  </si>
  <si>
    <t>Aristotelis Papadopoulos</t>
  </si>
  <si>
    <t>QMB / QM Representative</t>
  </si>
  <si>
    <t>a.papadopoulos@xbk-kabel.de</t>
  </si>
  <si>
    <t>+49 741 254-101</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</si>
</sst>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1073">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cellStyleXfs>
  <cellXfs count="402">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0" borderId="48" xfId="0" applyBorder="1" applyAlignment="1" applyProtection="1">
      <alignment horizontal="left" vertical="center" wrapText="1"/>
      <protection locked="0"/>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0" fillId="33" borderId="27" xfId="0" applyFont="1" applyFill="1" applyBorder="1" applyAlignment="1" applyProtection="1">
      <alignment horizontal="center"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8" fillId="33" borderId="0" xfId="0" applyFont="1" applyFill="1" applyAlignment="1">
      <alignment horizont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84" fillId="33" borderId="58"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07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2 2" xfId="833"/>
    <cellStyle name="Comma [0] 2 3" xfId="593"/>
    <cellStyle name="Comma [0] 3" xfId="30"/>
    <cellStyle name="Comma [0] 4" xfId="31"/>
    <cellStyle name="Comma [0] 4 2" xfId="834"/>
    <cellStyle name="Comma [0] 4 3" xfId="594"/>
    <cellStyle name="Comma 10" xfId="32"/>
    <cellStyle name="Comma 10 2" xfId="835"/>
    <cellStyle name="Comma 10 3" xfId="595"/>
    <cellStyle name="Comma 100" xfId="33"/>
    <cellStyle name="Comma 100 2" xfId="836"/>
    <cellStyle name="Comma 100 3" xfId="596"/>
    <cellStyle name="Comma 101" xfId="34"/>
    <cellStyle name="Comma 101 2" xfId="837"/>
    <cellStyle name="Comma 101 3" xfId="597"/>
    <cellStyle name="Comma 102" xfId="35"/>
    <cellStyle name="Comma 102 2" xfId="838"/>
    <cellStyle name="Comma 102 3" xfId="598"/>
    <cellStyle name="Comma 103" xfId="36"/>
    <cellStyle name="Comma 103 2" xfId="839"/>
    <cellStyle name="Comma 103 3" xfId="599"/>
    <cellStyle name="Comma 104" xfId="37"/>
    <cellStyle name="Comma 104 2" xfId="840"/>
    <cellStyle name="Comma 104 3" xfId="600"/>
    <cellStyle name="Comma 105" xfId="38"/>
    <cellStyle name="Comma 105 2" xfId="841"/>
    <cellStyle name="Comma 105 3" xfId="601"/>
    <cellStyle name="Comma 106" xfId="39"/>
    <cellStyle name="Comma 106 2" xfId="842"/>
    <cellStyle name="Comma 106 3" xfId="602"/>
    <cellStyle name="Comma 107" xfId="40"/>
    <cellStyle name="Comma 107 2" xfId="843"/>
    <cellStyle name="Comma 107 3" xfId="603"/>
    <cellStyle name="Comma 108" xfId="41"/>
    <cellStyle name="Comma 108 2" xfId="844"/>
    <cellStyle name="Comma 108 3" xfId="604"/>
    <cellStyle name="Comma 109" xfId="42"/>
    <cellStyle name="Comma 109 2" xfId="845"/>
    <cellStyle name="Comma 109 3" xfId="605"/>
    <cellStyle name="Comma 11" xfId="43"/>
    <cellStyle name="Comma 11 2" xfId="846"/>
    <cellStyle name="Comma 11 3" xfId="606"/>
    <cellStyle name="Comma 110" xfId="44"/>
    <cellStyle name="Comma 110 2" xfId="847"/>
    <cellStyle name="Comma 110 3" xfId="607"/>
    <cellStyle name="Comma 111" xfId="45"/>
    <cellStyle name="Comma 111 2" xfId="848"/>
    <cellStyle name="Comma 111 3" xfId="608"/>
    <cellStyle name="Comma 112" xfId="46"/>
    <cellStyle name="Comma 112 2" xfId="849"/>
    <cellStyle name="Comma 112 3" xfId="609"/>
    <cellStyle name="Comma 113" xfId="47"/>
    <cellStyle name="Comma 113 2" xfId="850"/>
    <cellStyle name="Comma 113 3" xfId="610"/>
    <cellStyle name="Comma 114" xfId="48"/>
    <cellStyle name="Comma 114 2" xfId="851"/>
    <cellStyle name="Comma 114 3" xfId="611"/>
    <cellStyle name="Comma 115" xfId="49"/>
    <cellStyle name="Comma 115 2" xfId="852"/>
    <cellStyle name="Comma 115 3" xfId="612"/>
    <cellStyle name="Comma 116" xfId="50"/>
    <cellStyle name="Comma 116 2" xfId="853"/>
    <cellStyle name="Comma 116 3" xfId="613"/>
    <cellStyle name="Comma 117" xfId="51"/>
    <cellStyle name="Comma 117 2" xfId="854"/>
    <cellStyle name="Comma 117 3" xfId="614"/>
    <cellStyle name="Comma 118" xfId="52"/>
    <cellStyle name="Comma 118 2" xfId="855"/>
    <cellStyle name="Comma 118 3" xfId="615"/>
    <cellStyle name="Comma 119" xfId="53"/>
    <cellStyle name="Comma 119 2" xfId="856"/>
    <cellStyle name="Comma 119 3" xfId="616"/>
    <cellStyle name="Comma 12" xfId="54"/>
    <cellStyle name="Comma 12 2" xfId="857"/>
    <cellStyle name="Comma 12 3" xfId="617"/>
    <cellStyle name="Comma 120" xfId="55"/>
    <cellStyle name="Comma 120 2" xfId="858"/>
    <cellStyle name="Comma 120 3" xfId="618"/>
    <cellStyle name="Comma 121" xfId="56"/>
    <cellStyle name="Comma 121 2" xfId="859"/>
    <cellStyle name="Comma 121 3" xfId="619"/>
    <cellStyle name="Comma 122" xfId="57"/>
    <cellStyle name="Comma 122 2" xfId="860"/>
    <cellStyle name="Comma 122 3" xfId="620"/>
    <cellStyle name="Comma 123" xfId="58"/>
    <cellStyle name="Comma 123 2" xfId="861"/>
    <cellStyle name="Comma 123 3" xfId="621"/>
    <cellStyle name="Comma 124" xfId="59"/>
    <cellStyle name="Comma 124 2" xfId="862"/>
    <cellStyle name="Comma 124 3" xfId="622"/>
    <cellStyle name="Comma 125" xfId="60"/>
    <cellStyle name="Comma 125 2" xfId="863"/>
    <cellStyle name="Comma 125 3" xfId="623"/>
    <cellStyle name="Comma 126" xfId="61"/>
    <cellStyle name="Comma 126 2" xfId="864"/>
    <cellStyle name="Comma 126 3" xfId="624"/>
    <cellStyle name="Comma 127" xfId="62"/>
    <cellStyle name="Comma 127 2" xfId="865"/>
    <cellStyle name="Comma 127 3" xfId="625"/>
    <cellStyle name="Comma 128" xfId="63"/>
    <cellStyle name="Comma 128 2" xfId="866"/>
    <cellStyle name="Comma 128 3" xfId="626"/>
    <cellStyle name="Comma 129" xfId="64"/>
    <cellStyle name="Comma 129 2" xfId="867"/>
    <cellStyle name="Comma 129 3" xfId="627"/>
    <cellStyle name="Comma 13" xfId="65"/>
    <cellStyle name="Comma 13 2" xfId="868"/>
    <cellStyle name="Comma 13 3" xfId="628"/>
    <cellStyle name="Comma 130" xfId="66"/>
    <cellStyle name="Comma 130 2" xfId="869"/>
    <cellStyle name="Comma 130 3" xfId="629"/>
    <cellStyle name="Comma 131" xfId="67"/>
    <cellStyle name="Comma 131 2" xfId="870"/>
    <cellStyle name="Comma 131 3" xfId="630"/>
    <cellStyle name="Comma 132" xfId="68"/>
    <cellStyle name="Comma 132 2" xfId="871"/>
    <cellStyle name="Comma 132 3" xfId="631"/>
    <cellStyle name="Comma 133" xfId="69"/>
    <cellStyle name="Comma 133 2" xfId="872"/>
    <cellStyle name="Comma 133 3" xfId="632"/>
    <cellStyle name="Comma 134" xfId="70"/>
    <cellStyle name="Comma 134 2" xfId="873"/>
    <cellStyle name="Comma 134 3" xfId="633"/>
    <cellStyle name="Comma 135" xfId="71"/>
    <cellStyle name="Comma 135 2" xfId="874"/>
    <cellStyle name="Comma 135 3" xfId="634"/>
    <cellStyle name="Comma 136" xfId="72"/>
    <cellStyle name="Comma 136 2" xfId="875"/>
    <cellStyle name="Comma 136 3" xfId="635"/>
    <cellStyle name="Comma 137" xfId="73"/>
    <cellStyle name="Comma 137 2" xfId="876"/>
    <cellStyle name="Comma 137 3" xfId="636"/>
    <cellStyle name="Comma 138" xfId="74"/>
    <cellStyle name="Comma 138 2" xfId="877"/>
    <cellStyle name="Comma 138 3" xfId="637"/>
    <cellStyle name="Comma 139" xfId="75"/>
    <cellStyle name="Comma 139 2" xfId="878"/>
    <cellStyle name="Comma 139 3" xfId="638"/>
    <cellStyle name="Comma 14" xfId="76"/>
    <cellStyle name="Comma 14 2" xfId="879"/>
    <cellStyle name="Comma 14 3" xfId="639"/>
    <cellStyle name="Comma 140" xfId="77"/>
    <cellStyle name="Comma 140 2" xfId="880"/>
    <cellStyle name="Comma 140 3" xfId="640"/>
    <cellStyle name="Comma 141" xfId="78"/>
    <cellStyle name="Comma 141 2" xfId="881"/>
    <cellStyle name="Comma 141 3" xfId="641"/>
    <cellStyle name="Comma 142" xfId="79"/>
    <cellStyle name="Comma 142 2" xfId="882"/>
    <cellStyle name="Comma 142 3" xfId="642"/>
    <cellStyle name="Comma 143" xfId="80"/>
    <cellStyle name="Comma 143 2" xfId="883"/>
    <cellStyle name="Comma 143 3" xfId="643"/>
    <cellStyle name="Comma 144" xfId="81"/>
    <cellStyle name="Comma 144 2" xfId="884"/>
    <cellStyle name="Comma 144 3" xfId="644"/>
    <cellStyle name="Comma 145" xfId="82"/>
    <cellStyle name="Comma 145 2" xfId="885"/>
    <cellStyle name="Comma 145 3" xfId="645"/>
    <cellStyle name="Comma 146" xfId="83"/>
    <cellStyle name="Comma 146 2" xfId="886"/>
    <cellStyle name="Comma 146 3" xfId="646"/>
    <cellStyle name="Comma 147" xfId="84"/>
    <cellStyle name="Comma 147 2" xfId="887"/>
    <cellStyle name="Comma 147 3" xfId="647"/>
    <cellStyle name="Comma 148" xfId="85"/>
    <cellStyle name="Comma 148 2" xfId="888"/>
    <cellStyle name="Comma 148 3" xfId="648"/>
    <cellStyle name="Comma 149" xfId="86"/>
    <cellStyle name="Comma 149 2" xfId="889"/>
    <cellStyle name="Comma 149 3" xfId="649"/>
    <cellStyle name="Comma 15" xfId="87"/>
    <cellStyle name="Comma 15 2" xfId="890"/>
    <cellStyle name="Comma 15 3" xfId="650"/>
    <cellStyle name="Comma 150" xfId="88"/>
    <cellStyle name="Comma 150 2" xfId="891"/>
    <cellStyle name="Comma 150 3" xfId="651"/>
    <cellStyle name="Comma 151" xfId="89"/>
    <cellStyle name="Comma 151 2" xfId="892"/>
    <cellStyle name="Comma 151 3" xfId="652"/>
    <cellStyle name="Comma 152" xfId="90"/>
    <cellStyle name="Comma 152 2" xfId="893"/>
    <cellStyle name="Comma 152 3" xfId="653"/>
    <cellStyle name="Comma 153" xfId="91"/>
    <cellStyle name="Comma 153 2" xfId="894"/>
    <cellStyle name="Comma 153 3" xfId="654"/>
    <cellStyle name="Comma 154" xfId="92"/>
    <cellStyle name="Comma 154 2" xfId="895"/>
    <cellStyle name="Comma 154 3" xfId="655"/>
    <cellStyle name="Comma 155" xfId="93"/>
    <cellStyle name="Comma 155 2" xfId="896"/>
    <cellStyle name="Comma 155 3" xfId="656"/>
    <cellStyle name="Comma 156" xfId="94"/>
    <cellStyle name="Comma 156 2" xfId="897"/>
    <cellStyle name="Comma 156 3" xfId="657"/>
    <cellStyle name="Comma 157" xfId="95"/>
    <cellStyle name="Comma 157 2" xfId="898"/>
    <cellStyle name="Comma 157 3" xfId="658"/>
    <cellStyle name="Comma 158" xfId="96"/>
    <cellStyle name="Comma 158 2" xfId="899"/>
    <cellStyle name="Comma 158 3" xfId="659"/>
    <cellStyle name="Comma 159" xfId="97"/>
    <cellStyle name="Comma 159 2" xfId="900"/>
    <cellStyle name="Comma 159 3" xfId="660"/>
    <cellStyle name="Comma 16" xfId="98"/>
    <cellStyle name="Comma 16 2" xfId="901"/>
    <cellStyle name="Comma 16 3" xfId="661"/>
    <cellStyle name="Comma 160" xfId="99"/>
    <cellStyle name="Comma 160 2" xfId="902"/>
    <cellStyle name="Comma 160 3" xfId="662"/>
    <cellStyle name="Comma 161" xfId="100"/>
    <cellStyle name="Comma 161 2" xfId="903"/>
    <cellStyle name="Comma 161 3" xfId="663"/>
    <cellStyle name="Comma 162" xfId="101"/>
    <cellStyle name="Comma 162 2" xfId="904"/>
    <cellStyle name="Comma 162 3" xfId="664"/>
    <cellStyle name="Comma 163" xfId="102"/>
    <cellStyle name="Comma 163 2" xfId="905"/>
    <cellStyle name="Comma 163 3" xfId="665"/>
    <cellStyle name="Comma 164" xfId="103"/>
    <cellStyle name="Comma 164 2" xfId="906"/>
    <cellStyle name="Comma 164 3" xfId="666"/>
    <cellStyle name="Comma 165" xfId="104"/>
    <cellStyle name="Comma 165 2" xfId="907"/>
    <cellStyle name="Comma 165 3" xfId="667"/>
    <cellStyle name="Comma 166" xfId="105"/>
    <cellStyle name="Comma 166 2" xfId="908"/>
    <cellStyle name="Comma 166 3" xfId="668"/>
    <cellStyle name="Comma 167" xfId="106"/>
    <cellStyle name="Comma 167 2" xfId="909"/>
    <cellStyle name="Comma 167 3" xfId="669"/>
    <cellStyle name="Comma 168" xfId="107"/>
    <cellStyle name="Comma 168 2" xfId="910"/>
    <cellStyle name="Comma 168 3" xfId="670"/>
    <cellStyle name="Comma 169" xfId="108"/>
    <cellStyle name="Comma 169 2" xfId="911"/>
    <cellStyle name="Comma 169 3" xfId="671"/>
    <cellStyle name="Comma 17" xfId="109"/>
    <cellStyle name="Comma 17 2" xfId="912"/>
    <cellStyle name="Comma 17 3" xfId="672"/>
    <cellStyle name="Comma 170" xfId="110"/>
    <cellStyle name="Comma 170 2" xfId="913"/>
    <cellStyle name="Comma 170 3" xfId="673"/>
    <cellStyle name="Comma 171" xfId="111"/>
    <cellStyle name="Comma 171 2" xfId="914"/>
    <cellStyle name="Comma 171 3" xfId="674"/>
    <cellStyle name="Comma 172" xfId="112"/>
    <cellStyle name="Comma 172 2" xfId="915"/>
    <cellStyle name="Comma 172 3" xfId="675"/>
    <cellStyle name="Comma 173" xfId="113"/>
    <cellStyle name="Comma 173 2" xfId="916"/>
    <cellStyle name="Comma 173 3" xfId="676"/>
    <cellStyle name="Comma 174" xfId="114"/>
    <cellStyle name="Comma 174 2" xfId="917"/>
    <cellStyle name="Comma 174 3" xfId="677"/>
    <cellStyle name="Comma 175" xfId="115"/>
    <cellStyle name="Comma 175 2" xfId="918"/>
    <cellStyle name="Comma 175 3" xfId="678"/>
    <cellStyle name="Comma 176" xfId="116"/>
    <cellStyle name="Comma 176 2" xfId="919"/>
    <cellStyle name="Comma 176 3" xfId="679"/>
    <cellStyle name="Comma 177" xfId="117"/>
    <cellStyle name="Comma 177 2" xfId="920"/>
    <cellStyle name="Comma 177 3" xfId="680"/>
    <cellStyle name="Comma 178" xfId="118"/>
    <cellStyle name="Comma 178 2" xfId="921"/>
    <cellStyle name="Comma 178 3" xfId="681"/>
    <cellStyle name="Comma 179" xfId="119"/>
    <cellStyle name="Comma 179 2" xfId="922"/>
    <cellStyle name="Comma 179 3" xfId="682"/>
    <cellStyle name="Comma 18" xfId="120"/>
    <cellStyle name="Comma 18 2" xfId="923"/>
    <cellStyle name="Comma 18 3" xfId="683"/>
    <cellStyle name="Comma 180" xfId="121"/>
    <cellStyle name="Comma 180 2" xfId="924"/>
    <cellStyle name="Comma 180 3" xfId="684"/>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 2" xfId="925"/>
    <cellStyle name="Comma 19 3" xfId="685"/>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 2" xfId="926"/>
    <cellStyle name="Comma 2 3" xfId="686"/>
    <cellStyle name="Comma 20" xfId="143"/>
    <cellStyle name="Comma 20 2" xfId="927"/>
    <cellStyle name="Comma 20 3" xfId="687"/>
    <cellStyle name="Comma 200" xfId="144"/>
    <cellStyle name="Comma 201" xfId="145"/>
    <cellStyle name="Comma 202" xfId="146"/>
    <cellStyle name="Comma 203" xfId="147"/>
    <cellStyle name="Comma 203 2" xfId="928"/>
    <cellStyle name="Comma 203 3" xfId="688"/>
    <cellStyle name="Comma 204" xfId="148"/>
    <cellStyle name="Comma 204 2" xfId="929"/>
    <cellStyle name="Comma 204 3" xfId="689"/>
    <cellStyle name="Comma 205" xfId="149"/>
    <cellStyle name="Comma 205 2" xfId="930"/>
    <cellStyle name="Comma 205 3" xfId="690"/>
    <cellStyle name="Comma 206" xfId="150"/>
    <cellStyle name="Comma 206 2" xfId="931"/>
    <cellStyle name="Comma 206 3" xfId="691"/>
    <cellStyle name="Comma 207" xfId="151"/>
    <cellStyle name="Comma 207 2" xfId="932"/>
    <cellStyle name="Comma 207 3" xfId="692"/>
    <cellStyle name="Comma 208" xfId="152"/>
    <cellStyle name="Comma 208 2" xfId="933"/>
    <cellStyle name="Comma 208 3" xfId="693"/>
    <cellStyle name="Comma 209" xfId="153"/>
    <cellStyle name="Comma 209 2" xfId="934"/>
    <cellStyle name="Comma 209 3" xfId="694"/>
    <cellStyle name="Comma 21" xfId="154"/>
    <cellStyle name="Comma 21 2" xfId="935"/>
    <cellStyle name="Comma 21 3" xfId="695"/>
    <cellStyle name="Comma 210" xfId="155"/>
    <cellStyle name="Comma 210 2" xfId="936"/>
    <cellStyle name="Comma 210 3" xfId="696"/>
    <cellStyle name="Comma 211" xfId="156"/>
    <cellStyle name="Comma 211 2" xfId="937"/>
    <cellStyle name="Comma 211 3" xfId="697"/>
    <cellStyle name="Comma 212" xfId="157"/>
    <cellStyle name="Comma 212 2" xfId="938"/>
    <cellStyle name="Comma 212 3" xfId="698"/>
    <cellStyle name="Comma 213" xfId="158"/>
    <cellStyle name="Comma 213 2" xfId="939"/>
    <cellStyle name="Comma 213 3" xfId="699"/>
    <cellStyle name="Comma 214" xfId="159"/>
    <cellStyle name="Comma 214 2" xfId="940"/>
    <cellStyle name="Comma 214 3" xfId="700"/>
    <cellStyle name="Comma 215" xfId="160"/>
    <cellStyle name="Comma 215 2" xfId="941"/>
    <cellStyle name="Comma 215 3" xfId="701"/>
    <cellStyle name="Comma 216" xfId="161"/>
    <cellStyle name="Comma 216 2" xfId="942"/>
    <cellStyle name="Comma 216 3" xfId="702"/>
    <cellStyle name="Comma 217" xfId="162"/>
    <cellStyle name="Comma 217 2" xfId="943"/>
    <cellStyle name="Comma 217 3" xfId="703"/>
    <cellStyle name="Comma 218" xfId="163"/>
    <cellStyle name="Comma 218 2" xfId="944"/>
    <cellStyle name="Comma 218 3" xfId="704"/>
    <cellStyle name="Comma 219" xfId="164"/>
    <cellStyle name="Comma 219 2" xfId="945"/>
    <cellStyle name="Comma 219 3" xfId="705"/>
    <cellStyle name="Comma 22" xfId="165"/>
    <cellStyle name="Comma 22 2" xfId="946"/>
    <cellStyle name="Comma 22 3" xfId="706"/>
    <cellStyle name="Comma 220" xfId="166"/>
    <cellStyle name="Comma 220 2" xfId="947"/>
    <cellStyle name="Comma 220 3" xfId="707"/>
    <cellStyle name="Comma 221" xfId="167"/>
    <cellStyle name="Comma 221 2" xfId="948"/>
    <cellStyle name="Comma 221 3" xfId="708"/>
    <cellStyle name="Comma 222" xfId="168"/>
    <cellStyle name="Comma 222 2" xfId="949"/>
    <cellStyle name="Comma 222 3" xfId="709"/>
    <cellStyle name="Comma 223" xfId="169"/>
    <cellStyle name="Comma 223 2" xfId="950"/>
    <cellStyle name="Comma 223 3" xfId="710"/>
    <cellStyle name="Comma 23" xfId="170"/>
    <cellStyle name="Comma 23 2" xfId="951"/>
    <cellStyle name="Comma 23 3" xfId="711"/>
    <cellStyle name="Comma 24" xfId="171"/>
    <cellStyle name="Comma 24 2" xfId="952"/>
    <cellStyle name="Comma 24 3" xfId="712"/>
    <cellStyle name="Comma 25" xfId="172"/>
    <cellStyle name="Comma 25 2" xfId="953"/>
    <cellStyle name="Comma 25 3" xfId="713"/>
    <cellStyle name="Comma 26" xfId="173"/>
    <cellStyle name="Comma 26 2" xfId="954"/>
    <cellStyle name="Comma 26 3" xfId="714"/>
    <cellStyle name="Comma 27" xfId="174"/>
    <cellStyle name="Comma 27 2" xfId="955"/>
    <cellStyle name="Comma 27 3" xfId="715"/>
    <cellStyle name="Comma 28" xfId="175"/>
    <cellStyle name="Comma 28 2" xfId="956"/>
    <cellStyle name="Comma 28 3" xfId="716"/>
    <cellStyle name="Comma 29" xfId="176"/>
    <cellStyle name="Comma 29 2" xfId="957"/>
    <cellStyle name="Comma 29 3" xfId="717"/>
    <cellStyle name="Comma 3" xfId="177"/>
    <cellStyle name="Comma 3 2" xfId="958"/>
    <cellStyle name="Comma 3 3" xfId="718"/>
    <cellStyle name="Comma 30" xfId="178"/>
    <cellStyle name="Comma 30 2" xfId="959"/>
    <cellStyle name="Comma 30 3" xfId="719"/>
    <cellStyle name="Comma 31" xfId="179"/>
    <cellStyle name="Comma 31 2" xfId="960"/>
    <cellStyle name="Comma 31 3" xfId="720"/>
    <cellStyle name="Comma 32" xfId="180"/>
    <cellStyle name="Comma 32 2" xfId="961"/>
    <cellStyle name="Comma 32 3" xfId="721"/>
    <cellStyle name="Comma 33" xfId="181"/>
    <cellStyle name="Comma 33 2" xfId="962"/>
    <cellStyle name="Comma 33 3" xfId="722"/>
    <cellStyle name="Comma 34" xfId="182"/>
    <cellStyle name="Comma 34 2" xfId="963"/>
    <cellStyle name="Comma 34 3" xfId="723"/>
    <cellStyle name="Comma 35" xfId="183"/>
    <cellStyle name="Comma 35 2" xfId="964"/>
    <cellStyle name="Comma 35 3" xfId="724"/>
    <cellStyle name="Comma 36" xfId="184"/>
    <cellStyle name="Comma 36 2" xfId="965"/>
    <cellStyle name="Comma 36 3" xfId="725"/>
    <cellStyle name="Comma 37" xfId="185"/>
    <cellStyle name="Comma 37 2" xfId="966"/>
    <cellStyle name="Comma 37 3" xfId="726"/>
    <cellStyle name="Comma 38" xfId="186"/>
    <cellStyle name="Comma 38 2" xfId="967"/>
    <cellStyle name="Comma 38 3" xfId="727"/>
    <cellStyle name="Comma 39" xfId="187"/>
    <cellStyle name="Comma 39 2" xfId="968"/>
    <cellStyle name="Comma 39 3" xfId="728"/>
    <cellStyle name="Comma 4" xfId="188"/>
    <cellStyle name="Comma 4 2" xfId="969"/>
    <cellStyle name="Comma 4 3" xfId="729"/>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 2" xfId="970"/>
    <cellStyle name="Comma 5 3" xfId="730"/>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 2" xfId="971"/>
    <cellStyle name="Comma 6 3" xfId="731"/>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69 2" xfId="972"/>
    <cellStyle name="Comma 69 3" xfId="732"/>
    <cellStyle name="Comma 7" xfId="221"/>
    <cellStyle name="Comma 7 2" xfId="973"/>
    <cellStyle name="Comma 7 3" xfId="733"/>
    <cellStyle name="Comma 70" xfId="222"/>
    <cellStyle name="Comma 70 2" xfId="974"/>
    <cellStyle name="Comma 70 3" xfId="734"/>
    <cellStyle name="Comma 71" xfId="223"/>
    <cellStyle name="Comma 71 2" xfId="975"/>
    <cellStyle name="Comma 71 3" xfId="735"/>
    <cellStyle name="Comma 72" xfId="224"/>
    <cellStyle name="Comma 72 2" xfId="976"/>
    <cellStyle name="Comma 72 3" xfId="736"/>
    <cellStyle name="Comma 73" xfId="225"/>
    <cellStyle name="Comma 73 2" xfId="977"/>
    <cellStyle name="Comma 73 3" xfId="737"/>
    <cellStyle name="Comma 74" xfId="226"/>
    <cellStyle name="Comma 74 2" xfId="978"/>
    <cellStyle name="Comma 74 3" xfId="738"/>
    <cellStyle name="Comma 75" xfId="227"/>
    <cellStyle name="Comma 75 2" xfId="979"/>
    <cellStyle name="Comma 75 3" xfId="739"/>
    <cellStyle name="Comma 76" xfId="228"/>
    <cellStyle name="Comma 76 2" xfId="980"/>
    <cellStyle name="Comma 76 3" xfId="740"/>
    <cellStyle name="Comma 77" xfId="229"/>
    <cellStyle name="Comma 77 2" xfId="981"/>
    <cellStyle name="Comma 77 3" xfId="741"/>
    <cellStyle name="Comma 78" xfId="230"/>
    <cellStyle name="Comma 78 2" xfId="982"/>
    <cellStyle name="Comma 78 3" xfId="742"/>
    <cellStyle name="Comma 79" xfId="231"/>
    <cellStyle name="Comma 79 2" xfId="983"/>
    <cellStyle name="Comma 79 3" xfId="743"/>
    <cellStyle name="Comma 8" xfId="232"/>
    <cellStyle name="Comma 8 2" xfId="984"/>
    <cellStyle name="Comma 8 3" xfId="744"/>
    <cellStyle name="Comma 80" xfId="233"/>
    <cellStyle name="Comma 80 2" xfId="985"/>
    <cellStyle name="Comma 80 3" xfId="745"/>
    <cellStyle name="Comma 81" xfId="234"/>
    <cellStyle name="Comma 81 2" xfId="986"/>
    <cellStyle name="Comma 81 3" xfId="746"/>
    <cellStyle name="Comma 82" xfId="235"/>
    <cellStyle name="Comma 82 2" xfId="987"/>
    <cellStyle name="Comma 82 3" xfId="747"/>
    <cellStyle name="Comma 83" xfId="236"/>
    <cellStyle name="Comma 83 2" xfId="988"/>
    <cellStyle name="Comma 83 3" xfId="748"/>
    <cellStyle name="Comma 84" xfId="237"/>
    <cellStyle name="Comma 84 2" xfId="989"/>
    <cellStyle name="Comma 84 3" xfId="749"/>
    <cellStyle name="Comma 85" xfId="238"/>
    <cellStyle name="Comma 85 2" xfId="990"/>
    <cellStyle name="Comma 85 3" xfId="750"/>
    <cellStyle name="Comma 86" xfId="239"/>
    <cellStyle name="Comma 86 2" xfId="991"/>
    <cellStyle name="Comma 86 3" xfId="751"/>
    <cellStyle name="Comma 87" xfId="240"/>
    <cellStyle name="Comma 87 2" xfId="992"/>
    <cellStyle name="Comma 87 3" xfId="752"/>
    <cellStyle name="Comma 88" xfId="241"/>
    <cellStyle name="Comma 88 2" xfId="993"/>
    <cellStyle name="Comma 88 3" xfId="753"/>
    <cellStyle name="Comma 89" xfId="242"/>
    <cellStyle name="Comma 89 2" xfId="994"/>
    <cellStyle name="Comma 89 3" xfId="754"/>
    <cellStyle name="Comma 9" xfId="243"/>
    <cellStyle name="Comma 9 2" xfId="995"/>
    <cellStyle name="Comma 9 3" xfId="755"/>
    <cellStyle name="Comma 90" xfId="244"/>
    <cellStyle name="Comma 90 2" xfId="996"/>
    <cellStyle name="Comma 90 3" xfId="756"/>
    <cellStyle name="Comma 91" xfId="245"/>
    <cellStyle name="Comma 91 2" xfId="997"/>
    <cellStyle name="Comma 91 3" xfId="757"/>
    <cellStyle name="Comma 92" xfId="246"/>
    <cellStyle name="Comma 92 2" xfId="998"/>
    <cellStyle name="Comma 92 3" xfId="758"/>
    <cellStyle name="Comma 93" xfId="247"/>
    <cellStyle name="Comma 93 2" xfId="999"/>
    <cellStyle name="Comma 93 3" xfId="759"/>
    <cellStyle name="Comma 94" xfId="248"/>
    <cellStyle name="Comma 94 2" xfId="1000"/>
    <cellStyle name="Comma 94 3" xfId="760"/>
    <cellStyle name="Comma 95" xfId="249"/>
    <cellStyle name="Comma 95 2" xfId="1001"/>
    <cellStyle name="Comma 95 3" xfId="761"/>
    <cellStyle name="Comma 96" xfId="250"/>
    <cellStyle name="Comma 96 2" xfId="1002"/>
    <cellStyle name="Comma 96 3" xfId="762"/>
    <cellStyle name="Comma 97" xfId="251"/>
    <cellStyle name="Comma 97 2" xfId="1003"/>
    <cellStyle name="Comma 97 3" xfId="763"/>
    <cellStyle name="Comma 98" xfId="252"/>
    <cellStyle name="Comma 98 2" xfId="1004"/>
    <cellStyle name="Comma 98 3" xfId="764"/>
    <cellStyle name="Comma 99" xfId="253"/>
    <cellStyle name="Comma 99 2" xfId="1005"/>
    <cellStyle name="Comma 99 3" xfId="765"/>
    <cellStyle name="Currency [0] 2" xfId="254"/>
    <cellStyle name="Currency [0] 3" xfId="255"/>
    <cellStyle name="Currency [0] 4" xfId="256"/>
    <cellStyle name="Currency [0] 4 2" xfId="1006"/>
    <cellStyle name="Currency [0] 4 3" xfId="766"/>
    <cellStyle name="Currency [0] 5" xfId="257"/>
    <cellStyle name="Currency 10" xfId="258"/>
    <cellStyle name="Currency 100" xfId="259"/>
    <cellStyle name="Currency 100 2" xfId="1007"/>
    <cellStyle name="Currency 100 3" xfId="767"/>
    <cellStyle name="Currency 101" xfId="260"/>
    <cellStyle name="Currency 101 2" xfId="1008"/>
    <cellStyle name="Currency 101 3" xfId="768"/>
    <cellStyle name="Currency 102" xfId="261"/>
    <cellStyle name="Currency 102 2" xfId="1009"/>
    <cellStyle name="Currency 102 3" xfId="769"/>
    <cellStyle name="Currency 103" xfId="262"/>
    <cellStyle name="Currency 103 2" xfId="1010"/>
    <cellStyle name="Currency 103 3" xfId="770"/>
    <cellStyle name="Currency 104" xfId="263"/>
    <cellStyle name="Currency 104 2" xfId="1011"/>
    <cellStyle name="Currency 104 3" xfId="771"/>
    <cellStyle name="Currency 105" xfId="264"/>
    <cellStyle name="Currency 105 2" xfId="1012"/>
    <cellStyle name="Currency 105 3" xfId="772"/>
    <cellStyle name="Currency 106" xfId="265"/>
    <cellStyle name="Currency 106 2" xfId="1013"/>
    <cellStyle name="Currency 106 3" xfId="773"/>
    <cellStyle name="Currency 107" xfId="266"/>
    <cellStyle name="Currency 107 2" xfId="1014"/>
    <cellStyle name="Currency 107 3" xfId="774"/>
    <cellStyle name="Currency 108" xfId="267"/>
    <cellStyle name="Currency 108 2" xfId="1015"/>
    <cellStyle name="Currency 108 3" xfId="775"/>
    <cellStyle name="Currency 109" xfId="268"/>
    <cellStyle name="Currency 109 2" xfId="1016"/>
    <cellStyle name="Currency 109 3" xfId="776"/>
    <cellStyle name="Currency 11" xfId="269"/>
    <cellStyle name="Currency 110" xfId="270"/>
    <cellStyle name="Currency 110 2" xfId="1017"/>
    <cellStyle name="Currency 110 3" xfId="777"/>
    <cellStyle name="Currency 111" xfId="271"/>
    <cellStyle name="Currency 111 2" xfId="1018"/>
    <cellStyle name="Currency 111 3" xfId="778"/>
    <cellStyle name="Currency 112" xfId="272"/>
    <cellStyle name="Currency 112 2" xfId="1019"/>
    <cellStyle name="Currency 112 3" xfId="779"/>
    <cellStyle name="Currency 113" xfId="273"/>
    <cellStyle name="Currency 113 2" xfId="1020"/>
    <cellStyle name="Currency 113 3" xfId="780"/>
    <cellStyle name="Currency 114" xfId="274"/>
    <cellStyle name="Currency 114 2" xfId="1021"/>
    <cellStyle name="Currency 114 3" xfId="781"/>
    <cellStyle name="Currency 115" xfId="275"/>
    <cellStyle name="Currency 115 2" xfId="1022"/>
    <cellStyle name="Currency 115 3" xfId="782"/>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39 2" xfId="1023"/>
    <cellStyle name="Currency 139 3" xfId="783"/>
    <cellStyle name="Currency 14" xfId="302"/>
    <cellStyle name="Currency 140" xfId="303"/>
    <cellStyle name="Currency 140 2" xfId="1024"/>
    <cellStyle name="Currency 140 3" xfId="784"/>
    <cellStyle name="Currency 141" xfId="304"/>
    <cellStyle name="Currency 141 2" xfId="1025"/>
    <cellStyle name="Currency 141 3" xfId="785"/>
    <cellStyle name="Currency 142" xfId="305"/>
    <cellStyle name="Currency 142 2" xfId="1026"/>
    <cellStyle name="Currency 142 3" xfId="786"/>
    <cellStyle name="Currency 143" xfId="306"/>
    <cellStyle name="Currency 143 2" xfId="1027"/>
    <cellStyle name="Currency 143 3" xfId="787"/>
    <cellStyle name="Currency 144" xfId="307"/>
    <cellStyle name="Currency 144 2" xfId="1028"/>
    <cellStyle name="Currency 144 3" xfId="788"/>
    <cellStyle name="Currency 145" xfId="308"/>
    <cellStyle name="Currency 145 2" xfId="1029"/>
    <cellStyle name="Currency 145 3" xfId="789"/>
    <cellStyle name="Currency 146" xfId="309"/>
    <cellStyle name="Currency 146 2" xfId="1030"/>
    <cellStyle name="Currency 146 3" xfId="790"/>
    <cellStyle name="Currency 147" xfId="310"/>
    <cellStyle name="Currency 147 2" xfId="1031"/>
    <cellStyle name="Currency 147 3" xfId="791"/>
    <cellStyle name="Currency 148" xfId="311"/>
    <cellStyle name="Currency 148 2" xfId="1032"/>
    <cellStyle name="Currency 148 3" xfId="792"/>
    <cellStyle name="Currency 149" xfId="312"/>
    <cellStyle name="Currency 149 2" xfId="1033"/>
    <cellStyle name="Currency 149 3" xfId="793"/>
    <cellStyle name="Currency 15" xfId="313"/>
    <cellStyle name="Currency 150" xfId="314"/>
    <cellStyle name="Currency 150 2" xfId="1034"/>
    <cellStyle name="Currency 150 3" xfId="794"/>
    <cellStyle name="Currency 151" xfId="315"/>
    <cellStyle name="Currency 151 2" xfId="1035"/>
    <cellStyle name="Currency 151 3" xfId="795"/>
    <cellStyle name="Currency 152" xfId="316"/>
    <cellStyle name="Currency 152 2" xfId="1036"/>
    <cellStyle name="Currency 152 3" xfId="796"/>
    <cellStyle name="Currency 153" xfId="317"/>
    <cellStyle name="Currency 153 2" xfId="1037"/>
    <cellStyle name="Currency 153 3" xfId="797"/>
    <cellStyle name="Currency 154" xfId="318"/>
    <cellStyle name="Currency 154 2" xfId="1038"/>
    <cellStyle name="Currency 154 3" xfId="798"/>
    <cellStyle name="Currency 155" xfId="319"/>
    <cellStyle name="Currency 155 2" xfId="1039"/>
    <cellStyle name="Currency 155 3" xfId="799"/>
    <cellStyle name="Currency 156" xfId="320"/>
    <cellStyle name="Currency 156 2" xfId="1040"/>
    <cellStyle name="Currency 156 3" xfId="800"/>
    <cellStyle name="Currency 157" xfId="321"/>
    <cellStyle name="Currency 157 2" xfId="1041"/>
    <cellStyle name="Currency 157 3" xfId="801"/>
    <cellStyle name="Currency 158" xfId="322"/>
    <cellStyle name="Currency 158 2" xfId="1042"/>
    <cellStyle name="Currency 158 3" xfId="802"/>
    <cellStyle name="Currency 159" xfId="323"/>
    <cellStyle name="Currency 159 2" xfId="1043"/>
    <cellStyle name="Currency 159 3" xfId="80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3 2" xfId="1044"/>
    <cellStyle name="Currency 203 3" xfId="804"/>
    <cellStyle name="Currency 204" xfId="374"/>
    <cellStyle name="Currency 204 2" xfId="1045"/>
    <cellStyle name="Currency 204 3" xfId="805"/>
    <cellStyle name="Currency 205" xfId="375"/>
    <cellStyle name="Currency 205 2" xfId="1046"/>
    <cellStyle name="Currency 205 3" xfId="806"/>
    <cellStyle name="Currency 206" xfId="376"/>
    <cellStyle name="Currency 206 2" xfId="1047"/>
    <cellStyle name="Currency 206 3" xfId="807"/>
    <cellStyle name="Currency 207" xfId="377"/>
    <cellStyle name="Currency 207 2" xfId="1048"/>
    <cellStyle name="Currency 207 3" xfId="808"/>
    <cellStyle name="Currency 208" xfId="378"/>
    <cellStyle name="Currency 208 2" xfId="1049"/>
    <cellStyle name="Currency 208 3" xfId="809"/>
    <cellStyle name="Currency 209" xfId="379"/>
    <cellStyle name="Currency 209 2" xfId="1050"/>
    <cellStyle name="Currency 209 3" xfId="810"/>
    <cellStyle name="Currency 21" xfId="380"/>
    <cellStyle name="Currency 210" xfId="381"/>
    <cellStyle name="Currency 210 2" xfId="1051"/>
    <cellStyle name="Currency 210 3" xfId="811"/>
    <cellStyle name="Currency 211" xfId="382"/>
    <cellStyle name="Currency 211 2" xfId="1052"/>
    <cellStyle name="Currency 211 3" xfId="812"/>
    <cellStyle name="Currency 212" xfId="383"/>
    <cellStyle name="Currency 212 2" xfId="1053"/>
    <cellStyle name="Currency 212 3" xfId="813"/>
    <cellStyle name="Currency 213" xfId="384"/>
    <cellStyle name="Currency 213 2" xfId="1054"/>
    <cellStyle name="Currency 213 3" xfId="814"/>
    <cellStyle name="Currency 214" xfId="385"/>
    <cellStyle name="Currency 214 2" xfId="1055"/>
    <cellStyle name="Currency 214 3" xfId="815"/>
    <cellStyle name="Currency 215" xfId="386"/>
    <cellStyle name="Currency 215 2" xfId="1056"/>
    <cellStyle name="Currency 215 3" xfId="816"/>
    <cellStyle name="Currency 216" xfId="387"/>
    <cellStyle name="Currency 216 2" xfId="1057"/>
    <cellStyle name="Currency 216 3" xfId="817"/>
    <cellStyle name="Currency 217" xfId="388"/>
    <cellStyle name="Currency 217 2" xfId="1058"/>
    <cellStyle name="Currency 217 3" xfId="818"/>
    <cellStyle name="Currency 218" xfId="389"/>
    <cellStyle name="Currency 218 2" xfId="1059"/>
    <cellStyle name="Currency 218 3" xfId="819"/>
    <cellStyle name="Currency 219" xfId="390"/>
    <cellStyle name="Currency 219 2" xfId="1060"/>
    <cellStyle name="Currency 219 3" xfId="820"/>
    <cellStyle name="Currency 22" xfId="391"/>
    <cellStyle name="Currency 220" xfId="392"/>
    <cellStyle name="Currency 220 2" xfId="1061"/>
    <cellStyle name="Currency 220 3" xfId="821"/>
    <cellStyle name="Currency 221" xfId="393"/>
    <cellStyle name="Currency 221 2" xfId="1062"/>
    <cellStyle name="Currency 221 3" xfId="822"/>
    <cellStyle name="Currency 222" xfId="394"/>
    <cellStyle name="Currency 222 2" xfId="1063"/>
    <cellStyle name="Currency 222 3" xfId="823"/>
    <cellStyle name="Currency 223" xfId="395"/>
    <cellStyle name="Currency 223 2" xfId="1064"/>
    <cellStyle name="Currency 223 3" xfId="824"/>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3 2" xfId="1065"/>
    <cellStyle name="Currency 93 3" xfId="825"/>
    <cellStyle name="Currency 94" xfId="474"/>
    <cellStyle name="Currency 94 2" xfId="1066"/>
    <cellStyle name="Currency 94 3" xfId="826"/>
    <cellStyle name="Currency 95" xfId="475"/>
    <cellStyle name="Currency 95 2" xfId="1067"/>
    <cellStyle name="Currency 95 3" xfId="827"/>
    <cellStyle name="Currency 96" xfId="476"/>
    <cellStyle name="Currency 96 2" xfId="1068"/>
    <cellStyle name="Currency 96 3" xfId="828"/>
    <cellStyle name="Currency 97" xfId="477"/>
    <cellStyle name="Currency 97 2" xfId="1069"/>
    <cellStyle name="Currency 97 3" xfId="829"/>
    <cellStyle name="Currency 98" xfId="478"/>
    <cellStyle name="Currency 98 2" xfId="1070"/>
    <cellStyle name="Currency 98 3" xfId="830"/>
    <cellStyle name="Currency 99" xfId="479"/>
    <cellStyle name="Currency 99 2" xfId="1071"/>
    <cellStyle name="Currency 99 3" xfId="831"/>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 9 2" xfId="1072"/>
    <cellStyle name="Normal 9 3" xfId="83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37">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7.60\mawi$\EINKAUF\Kupfer-EK\Konfliktmaterialien\RMI_CMRT_6.5%2013052025%20tin%20me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inkauf2.VOKA\AppData\Local\Microsoft\Windows\INetCache\Content.Outlook\V5N4WI0M\Template_Westmetall_RMI_CMRT_6.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ferdinand@xbk-kabel.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xbk-kabel.de/wp-content/uploads/2024/03/Code-of-Conduct_14.10.2023.pdf" TargetMode="External"/><Relationship Id="rId4" Type="http://schemas.openxmlformats.org/officeDocument/2006/relationships/hyperlink" Target="mailto:a.papadopoulos@xbk-kabel.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314">
        <v>2.0099999999999998</v>
      </c>
      <c r="C15" s="305" t="s">
        <v>1057</v>
      </c>
      <c r="D15" s="317" t="s">
        <v>2198</v>
      </c>
      <c r="E15" s="164" t="s">
        <v>597</v>
      </c>
      <c r="F15" s="164" t="s">
        <v>600</v>
      </c>
      <c r="G15" s="25"/>
    </row>
    <row r="16" spans="1:7" ht="99" customHeight="1">
      <c r="A16" s="308"/>
      <c r="B16" s="315"/>
      <c r="C16" s="306"/>
      <c r="D16" s="318"/>
      <c r="E16" s="165"/>
      <c r="F16" s="165" t="s">
        <v>598</v>
      </c>
      <c r="G16" s="25"/>
    </row>
    <row r="17" spans="1:7" ht="63" customHeight="1">
      <c r="A17" s="308"/>
      <c r="B17" s="316"/>
      <c r="C17" s="307"/>
      <c r="D17" s="319"/>
      <c r="E17" s="27"/>
      <c r="F17" s="27" t="s">
        <v>599</v>
      </c>
      <c r="G17" s="25"/>
    </row>
    <row r="18" spans="1:7" ht="117" customHeight="1">
      <c r="A18" s="308"/>
      <c r="B18" s="314">
        <v>2.02</v>
      </c>
      <c r="C18" s="305" t="s">
        <v>1057</v>
      </c>
      <c r="D18" s="317" t="s">
        <v>2199</v>
      </c>
      <c r="E18" s="164" t="s">
        <v>426</v>
      </c>
      <c r="F18" s="164" t="s">
        <v>510</v>
      </c>
      <c r="G18" s="25"/>
    </row>
    <row r="19" spans="1:7" ht="71.099999999999994" customHeight="1">
      <c r="A19" s="308"/>
      <c r="B19" s="315"/>
      <c r="C19" s="306"/>
      <c r="D19" s="318"/>
      <c r="E19" s="165" t="s">
        <v>514</v>
      </c>
      <c r="F19" s="165" t="s">
        <v>427</v>
      </c>
      <c r="G19" s="25"/>
    </row>
    <row r="20" spans="1:7" ht="90.75" customHeight="1">
      <c r="A20" s="308"/>
      <c r="B20" s="315"/>
      <c r="C20" s="306"/>
      <c r="D20" s="318"/>
      <c r="E20" s="165"/>
      <c r="F20" s="165" t="s">
        <v>602</v>
      </c>
      <c r="G20" s="25"/>
    </row>
    <row r="21" spans="1:7" ht="74.25" customHeight="1">
      <c r="A21" s="308"/>
      <c r="B21" s="316"/>
      <c r="C21" s="307"/>
      <c r="D21" s="319"/>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314" t="s">
        <v>66</v>
      </c>
      <c r="D26" s="317" t="s">
        <v>2202</v>
      </c>
      <c r="E26" s="305" t="s">
        <v>0</v>
      </c>
      <c r="F26" s="164" t="s">
        <v>60</v>
      </c>
      <c r="G26" s="25"/>
    </row>
    <row r="27" spans="1:7" ht="90" customHeight="1">
      <c r="A27" s="308"/>
      <c r="B27" s="297"/>
      <c r="C27" s="315"/>
      <c r="D27" s="318"/>
      <c r="E27" s="306"/>
      <c r="F27" s="165" t="s">
        <v>55</v>
      </c>
      <c r="G27" s="25"/>
    </row>
    <row r="28" spans="1:7" ht="19.350000000000001" customHeight="1">
      <c r="A28" s="308"/>
      <c r="B28" s="297"/>
      <c r="C28" s="315"/>
      <c r="D28" s="318"/>
      <c r="E28" s="306"/>
      <c r="F28" s="165" t="s">
        <v>56</v>
      </c>
      <c r="G28" s="25"/>
    </row>
    <row r="29" spans="1:7" ht="74.45" customHeight="1">
      <c r="A29" s="308"/>
      <c r="B29" s="297"/>
      <c r="C29" s="315"/>
      <c r="D29" s="318"/>
      <c r="E29" s="306"/>
      <c r="F29" s="165" t="s">
        <v>57</v>
      </c>
      <c r="G29" s="25"/>
    </row>
    <row r="30" spans="1:7" ht="62.45" customHeight="1">
      <c r="A30" s="308"/>
      <c r="B30" s="297"/>
      <c r="C30" s="315"/>
      <c r="D30" s="318"/>
      <c r="E30" s="306"/>
      <c r="F30" s="165" t="s">
        <v>58</v>
      </c>
      <c r="G30" s="25"/>
    </row>
    <row r="31" spans="1:7" ht="81" customHeight="1">
      <c r="A31" s="308"/>
      <c r="B31" s="297"/>
      <c r="C31" s="315"/>
      <c r="D31" s="318"/>
      <c r="E31" s="306"/>
      <c r="F31" s="165" t="s">
        <v>59</v>
      </c>
      <c r="G31" s="25"/>
    </row>
    <row r="32" spans="1:7" ht="48.75" customHeight="1">
      <c r="A32" s="308"/>
      <c r="B32" s="297"/>
      <c r="C32" s="315"/>
      <c r="D32" s="318"/>
      <c r="E32" s="306"/>
      <c r="F32" s="165" t="s">
        <v>62</v>
      </c>
      <c r="G32" s="25"/>
    </row>
    <row r="33" spans="1:7" ht="98.45" customHeight="1">
      <c r="A33" s="308"/>
      <c r="B33" s="297"/>
      <c r="C33" s="315"/>
      <c r="D33" s="318"/>
      <c r="E33" s="306"/>
      <c r="F33" s="165" t="s">
        <v>61</v>
      </c>
      <c r="G33" s="25"/>
    </row>
    <row r="34" spans="1:7" ht="89.1" customHeight="1">
      <c r="A34" s="308"/>
      <c r="B34" s="297"/>
      <c r="C34" s="315"/>
      <c r="D34" s="318"/>
      <c r="E34" s="306"/>
      <c r="F34" s="165" t="s">
        <v>63</v>
      </c>
      <c r="G34" s="25"/>
    </row>
    <row r="35" spans="1:7" ht="29.1" customHeight="1">
      <c r="A35" s="308"/>
      <c r="B35" s="297"/>
      <c r="C35" s="315"/>
      <c r="D35" s="318"/>
      <c r="E35" s="306"/>
      <c r="F35" s="165" t="s">
        <v>64</v>
      </c>
      <c r="G35" s="25"/>
    </row>
    <row r="36" spans="1:7" ht="126.75">
      <c r="A36" s="308"/>
      <c r="B36" s="298"/>
      <c r="C36" s="316"/>
      <c r="D36" s="319"/>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3"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3"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3"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8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4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4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21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9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3"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3.95" customHeight="1">
      <c r="A3" s="74"/>
      <c r="B3" s="63" t="str">
        <f ca="1">OFFSET(L!$C$1,MATCH("Definitions"&amp;ADDRESS(ROW(),COLUMN(),4),L!$A:$A,0)-1,SL,,)</f>
        <v>3TG</v>
      </c>
      <c r="C3" s="63" t="str">
        <f ca="1">OFFSET(L!$C$1,MATCH("Definitions"&amp;ADDRESS(ROW(),COLUMN(),4),L!$A:$A,0)-1,SL,,)</f>
        <v>Tantalum, tin, tungsten, gold</v>
      </c>
      <c r="D3" s="324"/>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7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1279</v>
      </c>
    </row>
    <row r="10" spans="1:5" ht="45">
      <c r="A10" s="74"/>
      <c r="B10" s="63" t="str">
        <f ca="1">OFFSET(L!$C$1,MATCH("Definitions"&amp;ADDRESS(ROW(),COLUMN(),4),L!$A:$A,0)-1,SL,,)</f>
        <v>DRC</v>
      </c>
      <c r="C10" s="63" t="str">
        <f ca="1">OFFSET(L!$C$1,MATCH("Definitions"&amp;ADDRESS(ROW(),COLUMN(),4),L!$A:$A,0)-1,SL,,)</f>
        <v>Democratic Republic of Congo</v>
      </c>
      <c r="D10" s="324"/>
      <c r="E10" s="100" t="s">
        <v>1278</v>
      </c>
    </row>
    <row r="11" spans="1:5" ht="7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1278</v>
      </c>
    </row>
    <row r="12" spans="1:5" ht="7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4"/>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4"/>
      <c r="E13" s="100" t="s">
        <v>1280</v>
      </c>
    </row>
    <row r="14" spans="1:5" ht="31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1278</v>
      </c>
    </row>
    <row r="15" spans="1:5" ht="15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1278</v>
      </c>
    </row>
    <row r="16" spans="1:5" ht="7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1278</v>
      </c>
    </row>
    <row r="17" spans="1:5" ht="2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1278</v>
      </c>
    </row>
    <row r="18" spans="1:5" ht="16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5">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4"/>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4"/>
      <c r="E26" s="100" t="s">
        <v>1280</v>
      </c>
    </row>
    <row r="27" spans="1:5" ht="9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4"/>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4"/>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4"/>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4"/>
      <c r="E31" s="100"/>
    </row>
    <row r="32" spans="1:5" ht="15">
      <c r="A32" s="74"/>
      <c r="B32" s="323" t="str">
        <f ca="1">OFFSET(L!$C$1,MATCH("General"&amp;"Cpy",L!$A:$A,0)-1,SL,,)</f>
        <v>© 2025 Responsible Minerals Initiative. All rights reserved.</v>
      </c>
      <c r="C32" s="323"/>
      <c r="D32" s="324"/>
      <c r="E32" s="100"/>
    </row>
    <row r="33" spans="1:4" ht="13.5" thickBot="1">
      <c r="A33" s="75"/>
      <c r="B33" s="153"/>
      <c r="C33" s="153"/>
      <c r="D33" s="325"/>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3"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90" zoomScaleNormal="90"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7"/>
      <c r="B1" s="348"/>
      <c r="C1" s="348"/>
      <c r="D1" s="348"/>
      <c r="E1" s="348"/>
      <c r="F1" s="348"/>
      <c r="G1" s="348"/>
      <c r="H1" s="348"/>
      <c r="I1" s="348"/>
      <c r="J1" s="348"/>
      <c r="K1" s="349"/>
      <c r="L1" s="100"/>
      <c r="P1" s="3"/>
      <c r="Q1" s="3"/>
      <c r="R1" s="3"/>
      <c r="S1" s="3"/>
      <c r="T1" s="3"/>
      <c r="U1" s="3"/>
      <c r="V1" s="3"/>
      <c r="W1" s="3"/>
      <c r="X1" s="3"/>
      <c r="Y1" s="3"/>
      <c r="Z1" s="3"/>
      <c r="AA1" s="3"/>
      <c r="AB1" s="3"/>
      <c r="AC1" s="3"/>
      <c r="AD1" s="3"/>
      <c r="AE1" s="3"/>
      <c r="AF1" s="3"/>
      <c r="AG1" s="3"/>
      <c r="AH1" s="3"/>
    </row>
    <row r="2" spans="1:34" ht="82.35" customHeight="1">
      <c r="A2" s="34"/>
      <c r="B2" s="136"/>
      <c r="C2" s="35"/>
      <c r="D2" s="350" t="str">
        <f ca="1">OFFSET(L!$C$1,MATCH("Declaration"&amp;ADDRESS(ROW(),COLUMN(),4),L!$A:$A,0)-1,SL,,)</f>
        <v>Conflict Minerals Reporting Template (CMRT)</v>
      </c>
      <c r="E2" s="351"/>
      <c r="F2" s="351"/>
      <c r="G2" s="351"/>
      <c r="H2" s="351"/>
      <c r="I2" s="351"/>
      <c r="J2" s="35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3"/>
      <c r="G3" s="363"/>
      <c r="H3" s="363"/>
      <c r="I3" s="152"/>
      <c r="J3" s="138" t="s">
        <v>15733</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3" t="s">
        <v>15820</v>
      </c>
      <c r="E8" s="354"/>
      <c r="F8" s="354"/>
      <c r="G8" s="354"/>
      <c r="H8" s="354"/>
      <c r="I8" s="354"/>
      <c r="J8" s="35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481</v>
      </c>
      <c r="E9" s="366"/>
      <c r="F9" s="366"/>
      <c r="G9" s="367"/>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9"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74" t="str">
        <f ca="1">IF(D9=Q9,OFFSET(L!$C$1,MATCH("Declaration"&amp;ADDRESS(ROW(),COLUMN(),4),L!$A:$A,0)-1,SL,,),"")</f>
        <v/>
      </c>
      <c r="E11" s="375"/>
      <c r="F11" s="375"/>
      <c r="G11" s="375"/>
      <c r="H11" s="375"/>
      <c r="I11" s="375"/>
      <c r="J11" s="37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6" t="s">
        <v>15821</v>
      </c>
      <c r="E12" s="357"/>
      <c r="F12" s="357"/>
      <c r="G12" s="357"/>
      <c r="H12" s="357"/>
      <c r="I12" s="357"/>
      <c r="J12" s="35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6" t="s">
        <v>15822</v>
      </c>
      <c r="E13" s="357"/>
      <c r="F13" s="357"/>
      <c r="G13" s="357"/>
      <c r="H13" s="357"/>
      <c r="I13" s="357"/>
      <c r="J13" s="35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6" t="s">
        <v>15823</v>
      </c>
      <c r="E14" s="357"/>
      <c r="F14" s="357"/>
      <c r="G14" s="357"/>
      <c r="H14" s="357"/>
      <c r="I14" s="357"/>
      <c r="J14" s="35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6" t="s">
        <v>15824</v>
      </c>
      <c r="E15" s="357"/>
      <c r="F15" s="357"/>
      <c r="G15" s="357"/>
      <c r="H15" s="357"/>
      <c r="I15" s="357"/>
      <c r="J15" s="35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15825</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6" t="s">
        <v>15826</v>
      </c>
      <c r="E17" s="357"/>
      <c r="F17" s="357"/>
      <c r="G17" s="357"/>
      <c r="H17" s="357"/>
      <c r="I17" s="357"/>
      <c r="J17" s="35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8" t="s">
        <v>15827</v>
      </c>
      <c r="E18" s="379"/>
      <c r="F18" s="379"/>
      <c r="G18" s="379"/>
      <c r="H18" s="379"/>
      <c r="I18" s="379"/>
      <c r="J18" s="38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6" t="s">
        <v>15828</v>
      </c>
      <c r="E19" s="357"/>
      <c r="F19" s="357"/>
      <c r="G19" s="357"/>
      <c r="H19" s="357"/>
      <c r="I19" s="357"/>
      <c r="J19" s="35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15829</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4" t="s">
        <v>15830</v>
      </c>
      <c r="E21" s="385"/>
      <c r="F21" s="385"/>
      <c r="G21" s="385"/>
      <c r="H21" s="385"/>
      <c r="I21" s="385"/>
      <c r="J21" s="38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7">
        <v>45841</v>
      </c>
      <c r="E22" s="38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9" t="str">
        <f ca="1">OFFSET(L!$C$1,MATCH("Declaration"&amp;ADDRESS(ROW(),COLUMN(),4),L!$A:$A,0)-1,SL,,)</f>
        <v>Answer the following questions 1 - 8 based on the declaration scope indicated above</v>
      </c>
      <c r="C24" s="389"/>
      <c r="D24" s="389"/>
      <c r="E24" s="389"/>
      <c r="F24" s="389"/>
      <c r="G24" s="389"/>
      <c r="H24" s="389"/>
      <c r="I24" s="389"/>
      <c r="J24" s="38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9" t="s">
        <v>476</v>
      </c>
      <c r="E26" s="330"/>
      <c r="F26" s="12"/>
      <c r="G26" s="326"/>
      <c r="H26" s="327"/>
      <c r="I26" s="327"/>
      <c r="J26" s="328"/>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9" t="s">
        <v>475</v>
      </c>
      <c r="E27" s="330"/>
      <c r="F27" s="12"/>
      <c r="G27" s="326"/>
      <c r="H27" s="327"/>
      <c r="I27" s="327"/>
      <c r="J27" s="32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9" t="s">
        <v>476</v>
      </c>
      <c r="E28" s="330"/>
      <c r="F28" s="12"/>
      <c r="G28" s="326"/>
      <c r="H28" s="327"/>
      <c r="I28" s="327"/>
      <c r="J28" s="328"/>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9" t="s">
        <v>476</v>
      </c>
      <c r="E29" s="330"/>
      <c r="F29" s="12"/>
      <c r="G29" s="326"/>
      <c r="H29" s="327"/>
      <c r="I29" s="327"/>
      <c r="J29" s="32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4"/>
      <c r="E32" s="345"/>
      <c r="F32" s="47"/>
      <c r="G32" s="326"/>
      <c r="H32" s="327"/>
      <c r="I32" s="327"/>
      <c r="J32" s="32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9" t="s">
        <v>475</v>
      </c>
      <c r="E33" s="330"/>
      <c r="F33" s="47"/>
      <c r="G33" s="326"/>
      <c r="H33" s="327"/>
      <c r="I33" s="327"/>
      <c r="J33" s="32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9"/>
      <c r="E34" s="330"/>
      <c r="F34" s="47"/>
      <c r="G34" s="326"/>
      <c r="H34" s="327"/>
      <c r="I34" s="327"/>
      <c r="J34" s="32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9"/>
      <c r="E35" s="330"/>
      <c r="F35" s="47"/>
      <c r="G35" s="326"/>
      <c r="H35" s="327"/>
      <c r="I35" s="327"/>
      <c r="J35" s="32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6"/>
      <c r="I37" s="346"/>
      <c r="J37" s="346"/>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9"/>
      <c r="E38" s="330"/>
      <c r="F38" s="47"/>
      <c r="G38" s="326"/>
      <c r="H38" s="327"/>
      <c r="I38" s="327"/>
      <c r="J38" s="328"/>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9" t="s">
        <v>475</v>
      </c>
      <c r="E39" s="330"/>
      <c r="F39" s="47"/>
      <c r="G39" s="326" t="s">
        <v>15817</v>
      </c>
      <c r="H39" s="327"/>
      <c r="I39" s="327"/>
      <c r="J39" s="32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9"/>
      <c r="E40" s="330"/>
      <c r="F40" s="47"/>
      <c r="G40" s="326"/>
      <c r="H40" s="327"/>
      <c r="I40" s="327"/>
      <c r="J40" s="328"/>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9"/>
      <c r="E41" s="330"/>
      <c r="F41" s="47"/>
      <c r="G41" s="326"/>
      <c r="H41" s="327"/>
      <c r="I41" s="327"/>
      <c r="J41" s="32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9"/>
      <c r="E44" s="330"/>
      <c r="F44" s="47"/>
      <c r="G44" s="326"/>
      <c r="H44" s="327"/>
      <c r="I44" s="327"/>
      <c r="J44" s="328"/>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9" t="s">
        <v>476</v>
      </c>
      <c r="E45" s="330"/>
      <c r="F45" s="47"/>
      <c r="G45" s="326"/>
      <c r="H45" s="327"/>
      <c r="I45" s="327"/>
      <c r="J45" s="32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9"/>
      <c r="E46" s="330"/>
      <c r="F46" s="47"/>
      <c r="G46" s="326"/>
      <c r="H46" s="327"/>
      <c r="I46" s="327"/>
      <c r="J46" s="328"/>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9"/>
      <c r="E47" s="330"/>
      <c r="F47" s="47"/>
      <c r="G47" s="326"/>
      <c r="H47" s="327"/>
      <c r="I47" s="327"/>
      <c r="J47" s="32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9"/>
      <c r="E50" s="330"/>
      <c r="F50" s="47"/>
      <c r="G50" s="326"/>
      <c r="H50" s="327"/>
      <c r="I50" s="327"/>
      <c r="J50" s="32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9" t="s">
        <v>476</v>
      </c>
      <c r="E51" s="330"/>
      <c r="F51" s="47"/>
      <c r="G51" s="326"/>
      <c r="H51" s="327"/>
      <c r="I51" s="327"/>
      <c r="J51" s="32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9"/>
      <c r="E52" s="330"/>
      <c r="F52" s="47"/>
      <c r="G52" s="326"/>
      <c r="H52" s="327"/>
      <c r="I52" s="327"/>
      <c r="J52" s="32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9"/>
      <c r="E53" s="330"/>
      <c r="F53" s="47"/>
      <c r="G53" s="326"/>
      <c r="H53" s="327"/>
      <c r="I53" s="327"/>
      <c r="J53" s="32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2"/>
      <c r="E56" s="343"/>
      <c r="F56" s="47"/>
      <c r="G56" s="326"/>
      <c r="H56" s="327"/>
      <c r="I56" s="327"/>
      <c r="J56" s="32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2" t="s">
        <v>15818</v>
      </c>
      <c r="E57" s="343"/>
      <c r="F57" s="47"/>
      <c r="G57" s="326"/>
      <c r="H57" s="327"/>
      <c r="I57" s="327"/>
      <c r="J57" s="32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2"/>
      <c r="E58" s="343"/>
      <c r="F58" s="47"/>
      <c r="G58" s="326"/>
      <c r="H58" s="327"/>
      <c r="I58" s="327"/>
      <c r="J58" s="32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2"/>
      <c r="E59" s="343"/>
      <c r="F59" s="47"/>
      <c r="G59" s="326"/>
      <c r="H59" s="327"/>
      <c r="I59" s="327"/>
      <c r="J59" s="32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4"/>
      <c r="E62" s="345"/>
      <c r="F62" s="47"/>
      <c r="G62" s="326"/>
      <c r="H62" s="327"/>
      <c r="I62" s="327"/>
      <c r="J62" s="32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9" t="s">
        <v>475</v>
      </c>
      <c r="E63" s="330"/>
      <c r="F63" s="47"/>
      <c r="G63" s="326"/>
      <c r="H63" s="327"/>
      <c r="I63" s="327"/>
      <c r="J63" s="32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9"/>
      <c r="E64" s="330"/>
      <c r="F64" s="47"/>
      <c r="G64" s="326"/>
      <c r="H64" s="327"/>
      <c r="I64" s="327"/>
      <c r="J64" s="32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9"/>
      <c r="E65" s="330"/>
      <c r="F65" s="47"/>
      <c r="G65" s="326"/>
      <c r="H65" s="327"/>
      <c r="I65" s="327"/>
      <c r="J65" s="32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9"/>
      <c r="E68" s="330"/>
      <c r="F68" s="48"/>
      <c r="G68" s="326"/>
      <c r="H68" s="327"/>
      <c r="I68" s="327"/>
      <c r="J68" s="32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9" t="s">
        <v>475</v>
      </c>
      <c r="E69" s="330"/>
      <c r="F69" s="48"/>
      <c r="G69" s="326"/>
      <c r="H69" s="327"/>
      <c r="I69" s="327"/>
      <c r="J69" s="32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9"/>
      <c r="E70" s="330"/>
      <c r="F70" s="48"/>
      <c r="G70" s="326"/>
      <c r="H70" s="327"/>
      <c r="I70" s="327"/>
      <c r="J70" s="32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9"/>
      <c r="E71" s="330"/>
      <c r="F71" s="50"/>
      <c r="G71" s="326"/>
      <c r="H71" s="327"/>
      <c r="I71" s="327"/>
      <c r="J71" s="32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5" t="str">
        <f ca="1">OFFSET(L!$C$1,MATCH("Declaration"&amp;ADDRESS(ROW(),COLUMN(),4),L!$A:$A,0)-1,SL,,)</f>
        <v>Answer the Following Questions at a Company Level</v>
      </c>
      <c r="C73" s="335"/>
      <c r="D73" s="335"/>
      <c r="E73" s="335"/>
      <c r="F73" s="335"/>
      <c r="G73" s="335"/>
      <c r="H73" s="335"/>
      <c r="I73" s="335"/>
      <c r="J73" s="33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9" t="s">
        <v>475</v>
      </c>
      <c r="E75" s="330"/>
      <c r="F75" s="57"/>
      <c r="G75" s="326"/>
      <c r="H75" s="327"/>
      <c r="I75" s="327"/>
      <c r="J75" s="328"/>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475</v>
      </c>
      <c r="E77" s="330"/>
      <c r="F77" s="57"/>
      <c r="G77" s="381" t="s">
        <v>15819</v>
      </c>
      <c r="H77" s="382"/>
      <c r="I77" s="382"/>
      <c r="J77" s="383"/>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475</v>
      </c>
      <c r="E79" s="330"/>
      <c r="F79" s="57"/>
      <c r="G79" s="326"/>
      <c r="H79" s="327"/>
      <c r="I79" s="327"/>
      <c r="J79" s="328"/>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475</v>
      </c>
      <c r="E81" s="330"/>
      <c r="F81" s="57"/>
      <c r="G81" s="326"/>
      <c r="H81" s="327"/>
      <c r="I81" s="327"/>
      <c r="J81" s="328"/>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14853</v>
      </c>
      <c r="E83" s="330"/>
      <c r="F83" s="57"/>
      <c r="G83" s="326"/>
      <c r="H83" s="327"/>
      <c r="I83" s="327"/>
      <c r="J83" s="328"/>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6"/>
      <c r="H85" s="327"/>
      <c r="I85" s="327"/>
      <c r="J85" s="328"/>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9" t="s">
        <v>476</v>
      </c>
      <c r="E87" s="330"/>
      <c r="F87" s="57"/>
      <c r="G87" s="326"/>
      <c r="H87" s="327"/>
      <c r="I87" s="327"/>
      <c r="J87" s="328"/>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29" t="s">
        <v>476</v>
      </c>
      <c r="E89" s="330"/>
      <c r="F89" s="57"/>
      <c r="G89" s="326"/>
      <c r="H89" s="327"/>
      <c r="I89" s="327"/>
      <c r="J89" s="328"/>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77:J7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11:J11"/>
    <mergeCell ref="D12:J12"/>
    <mergeCell ref="D19:J19"/>
    <mergeCell ref="D23:E23"/>
    <mergeCell ref="D18:J18"/>
    <mergeCell ref="D38:E38"/>
    <mergeCell ref="G39:J39"/>
    <mergeCell ref="G32:J32"/>
    <mergeCell ref="G29:J29"/>
    <mergeCell ref="D57:E57"/>
    <mergeCell ref="G27:J27"/>
    <mergeCell ref="G41:J41"/>
    <mergeCell ref="D40:E40"/>
    <mergeCell ref="D41:E41"/>
    <mergeCell ref="G50:J50"/>
    <mergeCell ref="D51:E51"/>
    <mergeCell ref="G51:J51"/>
    <mergeCell ref="G40:J40"/>
    <mergeCell ref="D34:E34"/>
    <mergeCell ref="D33:E33"/>
    <mergeCell ref="G34:J34"/>
    <mergeCell ref="H37:J37"/>
    <mergeCell ref="G33:J33"/>
    <mergeCell ref="D29:E29"/>
    <mergeCell ref="G59:J59"/>
    <mergeCell ref="D58:E58"/>
    <mergeCell ref="D55:E55"/>
    <mergeCell ref="D53:E53"/>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G81:J81"/>
    <mergeCell ref="G26:J26"/>
    <mergeCell ref="G28:J28"/>
    <mergeCell ref="D28:E28"/>
    <mergeCell ref="H67:J67"/>
    <mergeCell ref="D77:E77"/>
    <mergeCell ref="G74:I74"/>
    <mergeCell ref="D74:E74"/>
    <mergeCell ref="G76:J76"/>
    <mergeCell ref="D67:E67"/>
    <mergeCell ref="G70:J70"/>
    <mergeCell ref="G68:J68"/>
    <mergeCell ref="G71:J71"/>
    <mergeCell ref="G69:J69"/>
    <mergeCell ref="D71:E71"/>
    <mergeCell ref="G75:J75"/>
    <mergeCell ref="D70:E70"/>
    <mergeCell ref="D75:E75"/>
    <mergeCell ref="B73:J73"/>
    <mergeCell ref="D69:E69"/>
    <mergeCell ref="D68:E68"/>
    <mergeCell ref="G62:J62"/>
    <mergeCell ref="D52:E52"/>
    <mergeCell ref="G57:J57"/>
    <mergeCell ref="G58:J58"/>
  </mergeCells>
  <phoneticPr fontId="103" type="noConversion"/>
  <conditionalFormatting sqref="D22:E22">
    <cfRule type="expression" dxfId="136" priority="159" stopIfTrue="1">
      <formula>IF($D$22="",TRUE)</formula>
    </cfRule>
  </conditionalFormatting>
  <conditionalFormatting sqref="D26:E26">
    <cfRule type="expression" dxfId="135" priority="137" stopIfTrue="1">
      <formula>IF($D$26="",TRUE)</formula>
    </cfRule>
  </conditionalFormatting>
  <conditionalFormatting sqref="D27:E27">
    <cfRule type="expression" dxfId="134" priority="144" stopIfTrue="1">
      <formula>IF($D$27="",TRUE)</formula>
    </cfRule>
  </conditionalFormatting>
  <conditionalFormatting sqref="D28:E28">
    <cfRule type="expression" dxfId="133" priority="145" stopIfTrue="1">
      <formula>IF($D$28="",TRUE)</formula>
    </cfRule>
  </conditionalFormatting>
  <conditionalFormatting sqref="D29:E29">
    <cfRule type="expression" dxfId="132" priority="146" stopIfTrue="1">
      <formula>IF($D$29="",TRUE)</formula>
    </cfRule>
  </conditionalFormatting>
  <conditionalFormatting sqref="D32:E32">
    <cfRule type="expression" dxfId="131" priority="55" stopIfTrue="1">
      <formula>IF(AND(OR($D$26="Yes",$D$26=""),$D$32=""),1,0)</formula>
    </cfRule>
    <cfRule type="expression" dxfId="130" priority="142" stopIfTrue="1">
      <formula>$P$26=""</formula>
    </cfRule>
  </conditionalFormatting>
  <conditionalFormatting sqref="D33:E33">
    <cfRule type="expression" dxfId="129" priority="43" stopIfTrue="1">
      <formula>$P$27=""</formula>
    </cfRule>
    <cfRule type="expression" dxfId="128" priority="42" stopIfTrue="1">
      <formula>IF(AND(OR($D$27="Yes",$D$27=""),$D$33=""),1,0)</formula>
    </cfRule>
  </conditionalFormatting>
  <conditionalFormatting sqref="D34:E34">
    <cfRule type="expression" dxfId="127" priority="1" stopIfTrue="1">
      <formula>IF(AND(OR($D$28="Yes",$D$28=""),$D$34=""),1,0)</formula>
    </cfRule>
    <cfRule type="expression" dxfId="126" priority="2" stopIfTrue="1">
      <formula>$P$28=""</formula>
    </cfRule>
  </conditionalFormatting>
  <conditionalFormatting sqref="D35:E35">
    <cfRule type="expression" dxfId="125" priority="39" stopIfTrue="1">
      <formula>IF(AND(OR($D$29="Yes",$D$29=""),$D$35=""),1,0)</formula>
    </cfRule>
    <cfRule type="expression" dxfId="124" priority="163" stopIfTrue="1">
      <formula>$P$29=""</formula>
    </cfRule>
  </conditionalFormatting>
  <conditionalFormatting sqref="D38:E38 D44:E44 D50:E50 D56:E56 D62:E62 D68:E68">
    <cfRule type="expression" dxfId="123" priority="18" stopIfTrue="1">
      <formula>$P$26=""</formula>
    </cfRule>
    <cfRule type="expression" dxfId="122" priority="19" stopIfTrue="1">
      <formula>$P$32=""</formula>
    </cfRule>
  </conditionalFormatting>
  <conditionalFormatting sqref="D38:E38">
    <cfRule type="expression" dxfId="121" priority="54" stopIfTrue="1">
      <formula>IF(AND(OR($D$26="Yes",$D$26=""),OR($D$32="Yes",$D$32=""),D38=""),1,0)</formula>
    </cfRule>
  </conditionalFormatting>
  <conditionalFormatting sqref="D39:E39 D45:E45 D51:E51 D57:E57 D63:E63 D69:E69">
    <cfRule type="expression" dxfId="120" priority="12" stopIfTrue="1">
      <formula>$P$33=""</formula>
    </cfRule>
    <cfRule type="expression" dxfId="119" priority="13" stopIfTrue="1">
      <formula>$P$39=""</formula>
    </cfRule>
  </conditionalFormatting>
  <conditionalFormatting sqref="D39:E39">
    <cfRule type="expression" dxfId="118" priority="50" stopIfTrue="1">
      <formula>IF(AND(OR($D$27="Yes",$D$27=""),OR($D$33="Yes",$D$33=""),D39=""),1,0)</formula>
    </cfRule>
  </conditionalFormatting>
  <conditionalFormatting sqref="D40:E40 D46:E46 D52:E52 D58:E58 D64:E64 D70:E70">
    <cfRule type="expression" dxfId="117" priority="7" stopIfTrue="1">
      <formula>$P$28=""</formula>
    </cfRule>
    <cfRule type="expression" dxfId="116" priority="8" stopIfTrue="1">
      <formula>$P$34=""</formula>
    </cfRule>
  </conditionalFormatting>
  <conditionalFormatting sqref="D40:E40">
    <cfRule type="expression" dxfId="115" priority="49" stopIfTrue="1">
      <formula>IF(AND(OR($D$28="Yes",$D$28=""),OR($D$34="Yes",$D$34=""),D40=""),1,0)</formula>
    </cfRule>
  </conditionalFormatting>
  <conditionalFormatting sqref="D41:E41 D47:E47 D53:E53 D59:E59 D65:E65 D71:E71">
    <cfRule type="expression" dxfId="114" priority="3" stopIfTrue="1">
      <formula>$P$29=""</formula>
    </cfRule>
    <cfRule type="expression" dxfId="113" priority="4" stopIfTrue="1">
      <formula>$P$35=""</formula>
    </cfRule>
  </conditionalFormatting>
  <conditionalFormatting sqref="D41:E41">
    <cfRule type="expression" dxfId="112" priority="165" stopIfTrue="1">
      <formula>IF(AND(OR($D$29="Yes",$D$29=""),OR($D$35="Yes",$D$35=""),D41=""),1,0)</formula>
    </cfRule>
  </conditionalFormatting>
  <conditionalFormatting sqref="D44:E44">
    <cfRule type="expression" dxfId="111" priority="53" stopIfTrue="1">
      <formula>IF(AND(OR($D$26="Yes",$D$26=""),OR($D$32="Yes",$D$32=""),D44=""),1,0)</formula>
    </cfRule>
  </conditionalFormatting>
  <conditionalFormatting sqref="D45:E45">
    <cfRule type="expression" dxfId="110" priority="15" stopIfTrue="1">
      <formula>IF(AND(OR($D$27="Yes",$D$27=""),OR($D$33="Yes",$D$33=""),D45=""),1,0)</formula>
    </cfRule>
  </conditionalFormatting>
  <conditionalFormatting sqref="D46:E46">
    <cfRule type="expression" dxfId="109" priority="40" stopIfTrue="1">
      <formula>IF(AND(OR($D$28="Yes",$D$28=""),OR($D$34="Yes",$D$34=""),D46=""),1,0)</formula>
    </cfRule>
  </conditionalFormatting>
  <conditionalFormatting sqref="D47:E47">
    <cfRule type="expression" dxfId="108" priority="48" stopIfTrue="1">
      <formula>IF(AND(OR($D$29="Yes",$D$29=""),OR($D$35="Yes",$D$35=""),D47=""),1,0)</formula>
    </cfRule>
  </conditionalFormatting>
  <conditionalFormatting sqref="D50:E50">
    <cfRule type="expression" dxfId="107" priority="21" stopIfTrue="1">
      <formula>IF(AND(OR($D$26="Yes",$D$26=""),OR($D$32="Yes",$D$32=""),D50=""),1,0)</formula>
    </cfRule>
  </conditionalFormatting>
  <conditionalFormatting sqref="D51:E51">
    <cfRule type="expression" dxfId="106" priority="160" stopIfTrue="1">
      <formula>IF(AND(OR($D$27="Yes",$D$27=""),OR($D$33="Yes",$D$33=""),D51=""),1,0)</formula>
    </cfRule>
  </conditionalFormatting>
  <conditionalFormatting sqref="D52:E52">
    <cfRule type="expression" dxfId="105" priority="11" stopIfTrue="1">
      <formula>IF(AND(OR($D$28="Yes",$D$28=""),OR($D$34="Yes",$D$34=""),D52=""),1,0)</formula>
    </cfRule>
  </conditionalFormatting>
  <conditionalFormatting sqref="D53:E53">
    <cfRule type="expression" dxfId="104" priority="34" stopIfTrue="1">
      <formula>IF(AND(OR($D$29="Yes",$D$29=""),OR($D$35="Yes",$D$35=""),D53=""),1,0)</formula>
    </cfRule>
  </conditionalFormatting>
  <conditionalFormatting sqref="D56:E56">
    <cfRule type="expression" dxfId="103" priority="29" stopIfTrue="1">
      <formula>IF(AND(OR($D$26="Yes",$D$26=""),OR($D$32="Yes",$D$32=""),D56=""),1,0)</formula>
    </cfRule>
  </conditionalFormatting>
  <conditionalFormatting sqref="D57:E57">
    <cfRule type="expression" dxfId="102" priority="17" stopIfTrue="1">
      <formula>IF(AND(OR($D$27="Yes",$D$27=""),OR($D$33="Yes",$D$33=""),D57=""),1,0)</formula>
    </cfRule>
  </conditionalFormatting>
  <conditionalFormatting sqref="D58:E58">
    <cfRule type="expression" dxfId="101" priority="10" stopIfTrue="1">
      <formula>IF(AND(OR($D$28="Yes",$D$28=""),OR($D$34="Yes",$D$34=""),D58=""),1,0)</formula>
    </cfRule>
  </conditionalFormatting>
  <conditionalFormatting sqref="D59:E59">
    <cfRule type="expression" dxfId="100" priority="6" stopIfTrue="1">
      <formula>IF(AND(OR($D$29="Yes",$D$29=""),OR($D$35="Yes",$D$35=""),D59=""),1,0)</formula>
    </cfRule>
  </conditionalFormatting>
  <conditionalFormatting sqref="D62:E62">
    <cfRule type="expression" dxfId="99" priority="28" stopIfTrue="1">
      <formula>IF(AND(OR($D$26="Yes",$D$26=""),OR($D$32="Yes",$D$32=""),D62=""),1,0)</formula>
    </cfRule>
  </conditionalFormatting>
  <conditionalFormatting sqref="D63:E63">
    <cfRule type="expression" dxfId="98" priority="14" stopIfTrue="1">
      <formula>IF(AND(OR($D$27="Yes",$D$27=""),OR($D$33="Yes",$D$33=""),D63=""),1,0)</formula>
    </cfRule>
  </conditionalFormatting>
  <conditionalFormatting sqref="D64:E64">
    <cfRule type="expression" dxfId="97" priority="9" stopIfTrue="1">
      <formula>IF(AND(OR($D$28="Yes",$D$28=""),OR($D$34="Yes",$D$34=""),D64=""),1,0)</formula>
    </cfRule>
  </conditionalFormatting>
  <conditionalFormatting sqref="D65:E65">
    <cfRule type="expression" dxfId="96" priority="5" stopIfTrue="1">
      <formula>IF(AND(OR($D$29="Yes",$D$29=""),OR($D$35="Yes",$D$35=""),D65=""),1,0)</formula>
    </cfRule>
  </conditionalFormatting>
  <conditionalFormatting sqref="D68:E68">
    <cfRule type="expression" dxfId="95" priority="20" stopIfTrue="1">
      <formula>IF(AND(OR($D$26="Yes",$D$26=""),OR($D$32="Yes",$D$32=""),D68=""),1,0)</formula>
    </cfRule>
  </conditionalFormatting>
  <conditionalFormatting sqref="D69:E69">
    <cfRule type="expression" dxfId="94" priority="16" stopIfTrue="1">
      <formula>IF(AND(OR($D$27="Yes",$D$27=""),OR($D$33="Yes",$D$33=""),D69=""),1,0)</formula>
    </cfRule>
  </conditionalFormatting>
  <conditionalFormatting sqref="D70:E70">
    <cfRule type="expression" dxfId="93" priority="162" stopIfTrue="1">
      <formula>IF(AND(OR($D$28="Yes",$D$28=""),OR($D$34="Yes",$D$34=""),D70=""),1,0)</formula>
    </cfRule>
  </conditionalFormatting>
  <conditionalFormatting sqref="D71:E71">
    <cfRule type="expression" dxfId="92" priority="164" stopIfTrue="1">
      <formula>IF(AND(OR($D$29="Yes",$D$29=""),OR($D$35="Yes",$D$35=""),D71=""),1,0)</formula>
    </cfRule>
  </conditionalFormatting>
  <conditionalFormatting sqref="D75:E75 D77:E77 D79:E79 D81:E81 D83 D85:E85 D87:E87 D89:E89">
    <cfRule type="expression" dxfId="91" priority="85" stopIfTrue="1">
      <formula>AND(OR($D$26="No",AND($D$26="Yes",$D$32="No")),OR($D$27="No",AND($D$27="Yes",$D$33="No")),OR($D$28="No",AND($D$28="Yes",$D$34="No")),OR($D$29="No",AND($D$29="Yes",$D$35="No")))</formula>
    </cfRule>
    <cfRule type="expression" dxfId="90" priority="86" stopIfTrue="1">
      <formula>IF(D75="",TRUE)</formula>
    </cfRule>
  </conditionalFormatting>
  <conditionalFormatting sqref="D9:G9">
    <cfRule type="expression" dxfId="89" priority="152" stopIfTrue="1">
      <formula>IF($D$9="",TRUE)</formula>
    </cfRule>
  </conditionalFormatting>
  <conditionalFormatting sqref="D8:J8">
    <cfRule type="expression" dxfId="88" priority="151" stopIfTrue="1">
      <formula>IF($D$8="",TRUE)</formula>
    </cfRule>
  </conditionalFormatting>
  <conditionalFormatting sqref="D10:J10">
    <cfRule type="expression" dxfId="87" priority="166" stopIfTrue="1">
      <formula>IF(AND($D$10="",$D$9=$R$9),TRUE)</formula>
    </cfRule>
    <cfRule type="expression" dxfId="86" priority="56" stopIfTrue="1">
      <formula>IF($D$9=$Q$9,TRUE)</formula>
    </cfRule>
  </conditionalFormatting>
  <conditionalFormatting sqref="D15:J15">
    <cfRule type="expression" dxfId="85" priority="153" stopIfTrue="1">
      <formula>IF($D$15="",TRUE)</formula>
    </cfRule>
  </conditionalFormatting>
  <conditionalFormatting sqref="D16:J16">
    <cfRule type="expression" dxfId="84" priority="154" stopIfTrue="1">
      <formula>IF($D$16="",TRUE)</formula>
    </cfRule>
  </conditionalFormatting>
  <conditionalFormatting sqref="D17:J17">
    <cfRule type="expression" dxfId="83" priority="22" stopIfTrue="1">
      <formula>IF($D$17="",TRUE)</formula>
    </cfRule>
  </conditionalFormatting>
  <conditionalFormatting sqref="D18:J18">
    <cfRule type="expression" dxfId="82" priority="156" stopIfTrue="1">
      <formula>IF($D$18="",TRUE)</formula>
    </cfRule>
  </conditionalFormatting>
  <conditionalFormatting sqref="D20:J20">
    <cfRule type="expression" dxfId="81" priority="35" stopIfTrue="1">
      <formula>IF($D$20="",TRUE)</formula>
    </cfRule>
  </conditionalFormatting>
  <conditionalFormatting sqref="G77:J77">
    <cfRule type="expression" dxfId="80" priority="57" stopIfTrue="1">
      <formula>IF(AND($D$77="Yes",$G$77=""),TRUE)</formula>
    </cfRule>
  </conditionalFormatting>
  <conditionalFormatting sqref="G85:J85">
    <cfRule type="expression" dxfId="79"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80" zoomScaleNormal="80" zoomScalePageLayoutView="55" workbookViewId="0">
      <selection activeCell="A10" sqref="A10:XFD10"/>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475</v>
      </c>
    </row>
    <row r="3" spans="1:34" s="221" customFormat="1" ht="177"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2025 Responsible Minerals Initiative. All rights reserved.</v>
      </c>
      <c r="H3" s="393"/>
      <c r="I3" s="394"/>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293" t="s">
        <v>1099</v>
      </c>
      <c r="C5" s="294" t="s">
        <v>13714</v>
      </c>
      <c r="D5" s="295"/>
      <c r="E5" s="293" t="s">
        <v>1074</v>
      </c>
      <c r="F5" s="293" t="s">
        <v>777</v>
      </c>
      <c r="G5" s="293" t="s">
        <v>13177</v>
      </c>
      <c r="H5" s="183">
        <f ca="1">IF(ISERROR($V5),"",OFFSET('Smelter Look-up'!$G$4,$V5-4,0))</f>
        <v>0</v>
      </c>
      <c r="I5" s="184" t="str">
        <f ca="1">IF(ISERROR($V5),"",OFFSET('Smelter Look-up'!$H$4,$V5-4,0))</f>
        <v>Kundur</v>
      </c>
      <c r="J5" s="184" t="str">
        <f ca="1">IF(ISERROR($V5),"",OFFSET('Smelter Look-up'!$I$4,$V5-4,0))</f>
        <v>Riau</v>
      </c>
      <c r="K5" s="224"/>
      <c r="L5" s="224"/>
      <c r="M5" s="224"/>
      <c r="N5" s="224"/>
      <c r="O5" s="224"/>
      <c r="P5" s="185"/>
      <c r="Q5" s="225"/>
      <c r="R5" s="182" t="str">
        <f ca="1">IF(ISERROR($V5),"",OFFSET('Smelter Look-up'!$C$4,$V5-4,0)&amp;"")</f>
        <v>PT Timah Tbk Kundur</v>
      </c>
      <c r="S5" s="181" t="str">
        <f ca="1">IF(B5="","",IF(ISERROR(MATCH($E5,CL,0)),"Unknown",INDIRECT("'C'!$A$"&amp;MATCH($E5,CL,0)+1)))</f>
        <v>ID</v>
      </c>
      <c r="T5" s="181" t="str">
        <f ca="1">IF(B5="","",IF(ISERROR(MATCH($J5,SorP!$B$1:$B$6226,0)),"",INDIRECT("'SorP'!$A$"&amp;MATCH($S5&amp;$J5,SorP!C:C,0))))</f>
        <v>ID-RI</v>
      </c>
      <c r="U5" s="201"/>
      <c r="V5" s="226">
        <f>IF(C5="",NA(),IF(OR(C5="Smelter not listed",C5="Smelter not yet identified"),MATCH($B5&amp;$D5,'Smelter Look-up'!$J:$J,0),MATCH($B5&amp;$C5,'Smelter Look-up'!$J:$J,0)))</f>
        <v>509</v>
      </c>
      <c r="X5" s="227">
        <f t="shared" ref="X5" si="0">IF(AND(C5="Smelter not listed",OR(LEN(D5)=0,LEN(E5)=0)),1,0)</f>
        <v>0</v>
      </c>
      <c r="AB5" s="228" t="str">
        <f t="shared" ref="AB5" si="1">B5&amp;C5</f>
        <v>TinPT Timah Tbk Kundur</v>
      </c>
    </row>
    <row r="6" spans="1:34" s="227" customFormat="1" ht="20.100000000000001" customHeight="1">
      <c r="A6" s="262"/>
      <c r="B6" s="293" t="s">
        <v>1099</v>
      </c>
      <c r="C6" s="294" t="s">
        <v>13713</v>
      </c>
      <c r="D6" s="295"/>
      <c r="E6" s="293" t="s">
        <v>1074</v>
      </c>
      <c r="F6" s="293" t="s">
        <v>760</v>
      </c>
      <c r="G6" s="293" t="s">
        <v>13177</v>
      </c>
      <c r="H6" s="183">
        <f ca="1">IF(ISERROR($V6),"",OFFSET('Smelter Look-up'!$G$4,$V6-4,0))</f>
        <v>0</v>
      </c>
      <c r="I6" s="184" t="str">
        <f ca="1">IF(ISERROR($V6),"",OFFSET('Smelter Look-up'!$H$4,$V6-4,0))</f>
        <v>Mentok</v>
      </c>
      <c r="J6" s="184" t="str">
        <f ca="1">IF(ISERROR($V6),"",OFFSET('Smelter Look-up'!$I$4,$V6-4,0))</f>
        <v>Kepulauan Bangka Belitung</v>
      </c>
      <c r="K6" s="224"/>
      <c r="L6" s="224"/>
      <c r="M6" s="224"/>
      <c r="N6" s="224"/>
      <c r="O6" s="224"/>
      <c r="P6" s="185"/>
      <c r="Q6" s="225"/>
      <c r="R6" s="182" t="str">
        <f ca="1">IF(ISERROR($V6),"",OFFSET('Smelter Look-up'!$C$4,$V6-4,0)&amp;"")</f>
        <v>PT Timah Tbk Mentok</v>
      </c>
      <c r="S6" s="181" t="str">
        <f t="shared" ref="S6:S37"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510</v>
      </c>
      <c r="X6" s="227">
        <f t="shared" ref="X6:X37" si="3">IF(AND(C6="Smelter not listed",OR(LEN(D6)=0,LEN(E6)=0)),1,0)</f>
        <v>0</v>
      </c>
      <c r="AB6" s="228" t="str">
        <f t="shared" ref="AB6:AB37" si="4">B6&amp;C6</f>
        <v>TinPT Timah Tbk Mentok</v>
      </c>
    </row>
    <row r="7" spans="1:34" s="227" customFormat="1" ht="20.100000000000001" customHeight="1">
      <c r="A7" s="262"/>
      <c r="B7" s="293" t="s">
        <v>1099</v>
      </c>
      <c r="C7" s="294" t="s">
        <v>13761</v>
      </c>
      <c r="D7" s="295"/>
      <c r="E7" s="293" t="s">
        <v>1074</v>
      </c>
      <c r="F7" s="293" t="s">
        <v>13775</v>
      </c>
      <c r="G7" s="293" t="s">
        <v>13177</v>
      </c>
      <c r="H7" s="183">
        <f ca="1">IF(ISERROR($V7),"",OFFSET('Smelter Look-up'!$G$4,$V7-4,0))</f>
        <v>0</v>
      </c>
      <c r="I7" s="184" t="str">
        <f ca="1">IF(ISERROR($V7),"",OFFSET('Smelter Look-up'!$H$4,$V7-4,0))</f>
        <v>Pangkalpinang</v>
      </c>
      <c r="J7" s="184" t="str">
        <f ca="1">IF(ISERROR($V7),"",OFFSET('Smelter Look-up'!$I$4,$V7-4,0))</f>
        <v>Kepulauan Bangka Belitung</v>
      </c>
      <c r="K7" s="224"/>
      <c r="L7" s="224"/>
      <c r="M7" s="224"/>
      <c r="N7" s="224"/>
      <c r="O7" s="224"/>
      <c r="P7" s="185"/>
      <c r="Q7" s="225"/>
      <c r="R7" s="182" t="str">
        <f ca="1">IF(ISERROR($V7),"",OFFSET('Smelter Look-up'!$C$4,$V7-4,0)&amp;"")</f>
        <v>PT Mitra Sukses Globalindo</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503</v>
      </c>
      <c r="X7" s="227">
        <f t="shared" si="3"/>
        <v>0</v>
      </c>
      <c r="AB7" s="228" t="str">
        <f t="shared" si="4"/>
        <v>TinPT Mitra Sukses Globalindo</v>
      </c>
    </row>
    <row r="8" spans="1:34" s="227" customFormat="1" ht="20.100000000000001" customHeight="1">
      <c r="A8" s="262"/>
      <c r="B8" s="293" t="s">
        <v>1099</v>
      </c>
      <c r="C8" s="294" t="s">
        <v>1754</v>
      </c>
      <c r="D8" s="295"/>
      <c r="E8" s="293" t="s">
        <v>859</v>
      </c>
      <c r="F8" s="293" t="s">
        <v>763</v>
      </c>
      <c r="G8" s="293" t="s">
        <v>13177</v>
      </c>
      <c r="H8" s="183">
        <f ca="1">IF(ISERROR($V8),"",OFFSET('Smelter Look-up'!$G$4,$V8-4,0))</f>
        <v>0</v>
      </c>
      <c r="I8" s="184" t="str">
        <f ca="1">IF(ISERROR($V8),"",OFFSET('Smelter Look-up'!$H$4,$V8-4,0))</f>
        <v>Amphur Muang</v>
      </c>
      <c r="J8" s="184" t="str">
        <f ca="1">IF(ISERROR($V8),"",OFFSET('Smelter Look-up'!$I$4,$V8-4,0))</f>
        <v>Phuket</v>
      </c>
      <c r="K8" s="224"/>
      <c r="L8" s="224"/>
      <c r="M8" s="224"/>
      <c r="N8" s="224"/>
      <c r="O8" s="224"/>
      <c r="P8" s="185"/>
      <c r="Q8" s="225"/>
      <c r="R8" s="182" t="str">
        <f ca="1">IF(ISERROR($V8),"",OFFSET('Smelter Look-up'!$C$4,$V8-4,0)&amp;"")</f>
        <v>Thaisarco</v>
      </c>
      <c r="S8" s="181" t="str">
        <f t="shared" ca="1" si="2"/>
        <v>TH</v>
      </c>
      <c r="T8" s="181" t="str">
        <f ca="1">IF(B8="","",IF(ISERROR(MATCH($J8,SorP!$B$1:$B$6226,0)),"",INDIRECT("'SorP'!$A$"&amp;MATCH($S8&amp;$J8,SorP!C:C,0))))</f>
        <v>TH-83</v>
      </c>
      <c r="U8" s="201"/>
      <c r="V8" s="226">
        <f>IF(C8="",NA(),IF(OR(C8="Smelter not listed",C8="Smelter not yet identified"),MATCH($B8&amp;$D8,'Smelter Look-up'!$J:$J,0),MATCH($B8&amp;$C8,'Smelter Look-up'!$J:$J,0)))</f>
        <v>520</v>
      </c>
      <c r="X8" s="227">
        <f t="shared" si="3"/>
        <v>0</v>
      </c>
      <c r="AB8" s="228" t="str">
        <f t="shared" si="4"/>
        <v>TinThailand Smelting &amp; Refining Co Ltd</v>
      </c>
    </row>
    <row r="9" spans="1:34" s="227" customFormat="1" ht="20.100000000000001" customHeight="1">
      <c r="A9" s="262"/>
      <c r="B9" s="293" t="s">
        <v>1099</v>
      </c>
      <c r="C9" s="294" t="s">
        <v>788</v>
      </c>
      <c r="D9" s="295"/>
      <c r="E9" s="293" t="s">
        <v>853</v>
      </c>
      <c r="F9" s="293" t="s">
        <v>747</v>
      </c>
      <c r="G9" s="293" t="s">
        <v>13177</v>
      </c>
      <c r="H9" s="183">
        <f ca="1">IF(ISERROR($V9),"",OFFSET('Smelter Look-up'!$G$4,$V9-4,0))</f>
        <v>0</v>
      </c>
      <c r="I9" s="184" t="str">
        <f ca="1">IF(ISERROR($V9),"",OFFSET('Smelter Look-up'!$H$4,$V9-4,0))</f>
        <v>Chmielów</v>
      </c>
      <c r="J9" s="184" t="str">
        <f ca="1">IF(ISERROR($V9),"",OFFSET('Smelter Look-up'!$I$4,$V9-4,0))</f>
        <v>Podkarpackie</v>
      </c>
      <c r="K9" s="224"/>
      <c r="L9" s="224"/>
      <c r="M9" s="224"/>
      <c r="N9" s="224"/>
      <c r="O9" s="224"/>
      <c r="P9" s="185"/>
      <c r="Q9" s="225"/>
      <c r="R9" s="182" t="str">
        <f ca="1">IF(ISERROR($V9),"",OFFSET('Smelter Look-up'!$C$4,$V9-4,0)&amp;"")</f>
        <v>Fenix Metals</v>
      </c>
      <c r="S9" s="181" t="str">
        <f t="shared" ca="1" si="2"/>
        <v>PL</v>
      </c>
      <c r="T9" s="181" t="str">
        <f ca="1">IF(B9="","",IF(ISERROR(MATCH($J9,SorP!$B$1:$B$6226,0)),"",INDIRECT("'SorP'!$A$"&amp;MATCH($S9&amp;$J9,SorP!C:C,0))))</f>
        <v>PL-18</v>
      </c>
      <c r="U9" s="201"/>
      <c r="V9" s="226">
        <f>IF(C9="",NA(),IF(OR(C9="Smelter not listed",C9="Smelter not yet identified"),MATCH($B9&amp;$D9,'Smelter Look-up'!$J:$J,0),MATCH($B9&amp;$C9,'Smelter Look-up'!$J:$J,0)))</f>
        <v>437</v>
      </c>
      <c r="X9" s="227">
        <f t="shared" si="3"/>
        <v>0</v>
      </c>
      <c r="AB9" s="228" t="str">
        <f t="shared" si="4"/>
        <v>TinFenix Metals</v>
      </c>
    </row>
    <row r="10" spans="1:34" s="227" customFormat="1" ht="20.100000000000001" customHeight="1">
      <c r="A10" s="262"/>
      <c r="B10" s="293" t="s">
        <v>1099</v>
      </c>
      <c r="C10" s="294" t="s">
        <v>15341</v>
      </c>
      <c r="D10" s="295"/>
      <c r="E10" s="293" t="s">
        <v>1064</v>
      </c>
      <c r="F10" s="293" t="s">
        <v>1772</v>
      </c>
      <c r="G10" s="293" t="s">
        <v>13177</v>
      </c>
      <c r="H10" s="183">
        <v>0</v>
      </c>
      <c r="I10" s="184" t="s">
        <v>1773</v>
      </c>
      <c r="J10" s="184" t="s">
        <v>3104</v>
      </c>
      <c r="K10" s="224"/>
      <c r="L10" s="224"/>
      <c r="M10" s="224"/>
      <c r="N10" s="224"/>
      <c r="O10" s="224"/>
      <c r="P10" s="185"/>
      <c r="Q10" s="225"/>
      <c r="R10" s="182" t="str">
        <f ca="1">IF(ISERROR($V10),"",OFFSET('Smelter Look-up'!$C$4,$V10-4,0)&amp;"")</f>
        <v>Aurubis Beerse</v>
      </c>
      <c r="S10" s="181" t="str">
        <f t="shared" ca="1" si="2"/>
        <v>BE</v>
      </c>
      <c r="T10" s="181" t="str">
        <f ca="1">IF(B10="","",IF(ISERROR(MATCH($J10,SorP!$B$1:$B$6226,0)),"",INDIRECT("'SorP'!$A$"&amp;MATCH($S10&amp;$J10,SorP!C:C,0))))</f>
        <v>BE-VAN</v>
      </c>
      <c r="U10" s="201"/>
      <c r="V10" s="226">
        <f>IF(C10="",NA(),IF(OR(C10="Smelter not listed",C10="Smelter not yet identified"),MATCH($B10&amp;$D10,'Smelter Look-up'!$J:$J,0),MATCH($B10&amp;$C10,'Smelter Look-up'!$J:$J,0)))</f>
        <v>404</v>
      </c>
      <c r="X10" s="227">
        <f t="shared" si="3"/>
        <v>0</v>
      </c>
      <c r="AB10" s="228" t="str">
        <f t="shared" si="4"/>
        <v>TinAurubis Beerse</v>
      </c>
    </row>
    <row r="11" spans="1:34" s="227" customFormat="1" ht="20.100000000000001" customHeight="1">
      <c r="A11" s="262"/>
      <c r="B11" s="293" t="s">
        <v>1099</v>
      </c>
      <c r="C11" s="294" t="s">
        <v>15303</v>
      </c>
      <c r="D11" s="295"/>
      <c r="E11" s="293" t="s">
        <v>1069</v>
      </c>
      <c r="F11" s="293" t="s">
        <v>766</v>
      </c>
      <c r="G11" s="293" t="s">
        <v>13177</v>
      </c>
      <c r="H11" s="183">
        <v>0</v>
      </c>
      <c r="I11" s="184" t="s">
        <v>2398</v>
      </c>
      <c r="J11" s="184" t="s">
        <v>13540</v>
      </c>
      <c r="K11" s="224"/>
      <c r="L11" s="224"/>
      <c r="M11" s="224"/>
      <c r="N11" s="224"/>
      <c r="O11" s="224"/>
      <c r="P11" s="185"/>
      <c r="Q11" s="225"/>
      <c r="R11" s="182" t="str">
        <f ca="1">IF(ISERROR($V11),"",OFFSET('Smelter Look-up'!$C$4,$V11-4,0)&amp;"")</f>
        <v>Tin Smelting Branch of Yunnan Tin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524</v>
      </c>
      <c r="X11" s="227">
        <f t="shared" si="3"/>
        <v>0</v>
      </c>
      <c r="AB11" s="228" t="str">
        <f t="shared" si="4"/>
        <v>TinTin Smelting Branch of Yunnan Tin Co., Ltd.</v>
      </c>
    </row>
    <row r="12" spans="1:34" s="227" customFormat="1" ht="20.100000000000001" customHeight="1">
      <c r="A12" s="262"/>
      <c r="B12" s="293" t="s">
        <v>1099</v>
      </c>
      <c r="C12" s="294" t="s">
        <v>15349</v>
      </c>
      <c r="D12" s="295"/>
      <c r="E12" s="293" t="s">
        <v>1074</v>
      </c>
      <c r="F12" s="293" t="s">
        <v>15350</v>
      </c>
      <c r="G12" s="293" t="s">
        <v>13177</v>
      </c>
      <c r="H12" s="183">
        <v>0</v>
      </c>
      <c r="I12" s="184" t="s">
        <v>15353</v>
      </c>
      <c r="J12" s="184" t="s">
        <v>12799</v>
      </c>
      <c r="K12" s="224"/>
      <c r="L12" s="224"/>
      <c r="M12" s="224"/>
      <c r="N12" s="224"/>
      <c r="O12" s="224"/>
      <c r="P12" s="185"/>
      <c r="Q12" s="225"/>
      <c r="R12" s="182" t="str">
        <f ca="1">IF(ISERROR($V12),"",OFFSET('Smelter Look-up'!$C$4,$V12-4,0)&amp;"")</f>
        <v>PT Bangka Prima Tin</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500</v>
      </c>
      <c r="X12" s="227">
        <f t="shared" si="3"/>
        <v>0</v>
      </c>
      <c r="AB12" s="228" t="str">
        <f t="shared" si="4"/>
        <v>TinPT Bangka Prima Tin</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3" type="noConversion"/>
  <conditionalFormatting sqref="B13:B2504">
    <cfRule type="expression" dxfId="78" priority="49" stopIfTrue="1">
      <formula>IF(B13="",TRUE)</formula>
    </cfRule>
    <cfRule type="expression" dxfId="77" priority="50" stopIfTrue="1">
      <formula>IF(AND(COUNTIF(MetalSmelter,B13&amp;C13)=0,LEN(C13)&gt;0),TRUE,FALSE)</formula>
    </cfRule>
  </conditionalFormatting>
  <conditionalFormatting sqref="C13:C2504">
    <cfRule type="expression" dxfId="76" priority="57" stopIfTrue="1">
      <formula>IF(AND(B13&lt;&gt;"",C13=""),TRUE)</formula>
    </cfRule>
  </conditionalFormatting>
  <conditionalFormatting sqref="D13:D2504">
    <cfRule type="expression" dxfId="75" priority="61" stopIfTrue="1">
      <formula>IF(AND(LEN($C13)&gt;0,AND($C13&lt;&gt;"Smelter Not Listed",ISBLANK($D13))),1,0)</formula>
    </cfRule>
    <cfRule type="expression" dxfId="74" priority="68" stopIfTrue="1">
      <formula>IF(AND(D13="",$C13=$X$4),TRUE)</formula>
    </cfRule>
    <cfRule type="expression" dxfId="73" priority="69" stopIfTrue="1">
      <formula>IF(FIND("!",D13),TRUE)</formula>
    </cfRule>
  </conditionalFormatting>
  <conditionalFormatting sqref="E13:E2504 R5:R2504">
    <cfRule type="expression" dxfId="72" priority="55" stopIfTrue="1">
      <formula>IF(AND(E5="",$C5=$X$4),TRUE)</formula>
    </cfRule>
    <cfRule type="expression" dxfId="71" priority="56" stopIfTrue="1">
      <formula>IF(FIND("!",E5),TRUE)</formula>
    </cfRule>
  </conditionalFormatting>
  <conditionalFormatting sqref="F13:F2504">
    <cfRule type="expression" dxfId="70" priority="53" stopIfTrue="1">
      <formula>IF(AND(LEN($A13)&gt;0,$A13&lt;&gt;$F13),TRUE,FALSE)</formula>
    </cfRule>
  </conditionalFormatting>
  <conditionalFormatting sqref="G13:G2504">
    <cfRule type="expression" dxfId="69" priority="70" stopIfTrue="1">
      <formula>IF(FIND("Enter smelter details",G13),TRUE)</formula>
    </cfRule>
  </conditionalFormatting>
  <conditionalFormatting sqref="B5:B9">
    <cfRule type="expression" dxfId="68" priority="37" stopIfTrue="1">
      <formula>IF(B5="",TRUE)</formula>
    </cfRule>
    <cfRule type="expression" dxfId="67" priority="38" stopIfTrue="1">
      <formula>IF(AND(COUNTIF(MetalSmelter,B5&amp;C5)=0,LEN(C5)&gt;0),TRUE,FALSE)</formula>
    </cfRule>
  </conditionalFormatting>
  <conditionalFormatting sqref="C5:C9">
    <cfRule type="expression" dxfId="66" priority="44" stopIfTrue="1">
      <formula>IF(AND(B5&lt;&gt;"",C5=""),TRUE)</formula>
    </cfRule>
  </conditionalFormatting>
  <conditionalFormatting sqref="D5:D9">
    <cfRule type="expression" dxfId="65" priority="45" stopIfTrue="1">
      <formula>IF(AND(LEN($C5)&gt;0,AND($C5&lt;&gt;"Smelter Not Listed",ISBLANK($D5))),1,0)</formula>
    </cfRule>
    <cfRule type="expression" dxfId="64" priority="46" stopIfTrue="1">
      <formula>IF(AND(D5="",$C5=$X$4),TRUE)</formula>
    </cfRule>
    <cfRule type="expression" dxfId="63" priority="47" stopIfTrue="1">
      <formula>IF(FIND("!",D5),TRUE)</formula>
    </cfRule>
  </conditionalFormatting>
  <conditionalFormatting sqref="E5:E9">
    <cfRule type="expression" dxfId="62" priority="42" stopIfTrue="1">
      <formula>IF(AND(E5="",$C5=$X$4),TRUE)</formula>
    </cfRule>
    <cfRule type="expression" dxfId="61" priority="43" stopIfTrue="1">
      <formula>IF(FIND("!",E5),TRUE)</formula>
    </cfRule>
  </conditionalFormatting>
  <conditionalFormatting sqref="F5:F9">
    <cfRule type="expression" dxfId="60" priority="40" stopIfTrue="1">
      <formula>IF(AND(LEN($A5)&gt;0,$A5&lt;&gt;$F5),TRUE,FALSE)</formula>
    </cfRule>
  </conditionalFormatting>
  <conditionalFormatting sqref="G5:G9">
    <cfRule type="expression" dxfId="59" priority="48" stopIfTrue="1">
      <formula>IF(FIND("Enter smelter details",G5),TRUE)</formula>
    </cfRule>
  </conditionalFormatting>
  <conditionalFormatting sqref="B10">
    <cfRule type="expression" dxfId="58" priority="25" stopIfTrue="1">
      <formula>IF(B10="",TRUE)</formula>
    </cfRule>
    <cfRule type="expression" dxfId="57" priority="26" stopIfTrue="1">
      <formula>IF(AND(COUNTIF(MetalSmelter,B10&amp;C10)=0,LEN(C10)&gt;0),TRUE,FALSE)</formula>
    </cfRule>
  </conditionalFormatting>
  <conditionalFormatting sqref="C10">
    <cfRule type="expression" dxfId="56" priority="32" stopIfTrue="1">
      <formula>IF(AND(B10&lt;&gt;"",C10=""),TRUE)</formula>
    </cfRule>
  </conditionalFormatting>
  <conditionalFormatting sqref="D10">
    <cfRule type="expression" dxfId="55" priority="33" stopIfTrue="1">
      <formula>IF(AND(LEN($C10)&gt;0,AND($C10&lt;&gt;"Smelter Not Listed",ISBLANK($D10))),1,0)</formula>
    </cfRule>
    <cfRule type="expression" dxfId="54" priority="34" stopIfTrue="1">
      <formula>IF(AND(D10="",$C10=$X$4),TRUE)</formula>
    </cfRule>
    <cfRule type="expression" dxfId="53" priority="35" stopIfTrue="1">
      <formula>IF(FIND("!",D10),TRUE)</formula>
    </cfRule>
  </conditionalFormatting>
  <conditionalFormatting sqref="E10">
    <cfRule type="expression" dxfId="52" priority="30" stopIfTrue="1">
      <formula>IF(AND(E10="",$C10=$X$4),TRUE)</formula>
    </cfRule>
    <cfRule type="expression" dxfId="51" priority="31" stopIfTrue="1">
      <formula>IF(FIND("!",E10),TRUE)</formula>
    </cfRule>
  </conditionalFormatting>
  <conditionalFormatting sqref="F10">
    <cfRule type="expression" dxfId="50" priority="28" stopIfTrue="1">
      <formula>IF(AND(LEN($A10)&gt;0,$A10&lt;&gt;$F10),TRUE,FALSE)</formula>
    </cfRule>
  </conditionalFormatting>
  <conditionalFormatting sqref="G10">
    <cfRule type="expression" dxfId="49" priority="36" stopIfTrue="1">
      <formula>IF(FIND("Enter smelter details",G10),TRUE)</formula>
    </cfRule>
  </conditionalFormatting>
  <conditionalFormatting sqref="B11">
    <cfRule type="expression" dxfId="48" priority="13" stopIfTrue="1">
      <formula>IF(B11="",TRUE)</formula>
    </cfRule>
    <cfRule type="expression" dxfId="47" priority="14" stopIfTrue="1">
      <formula>IF(AND(COUNTIF(MetalSmelter,B11&amp;C11)=0,LEN(C11)&gt;0),TRUE,FALSE)</formula>
    </cfRule>
  </conditionalFormatting>
  <conditionalFormatting sqref="C11">
    <cfRule type="expression" dxfId="46" priority="20" stopIfTrue="1">
      <formula>IF(AND(B11&lt;&gt;"",C11=""),TRUE)</formula>
    </cfRule>
  </conditionalFormatting>
  <conditionalFormatting sqref="D11">
    <cfRule type="expression" dxfId="45" priority="21" stopIfTrue="1">
      <formula>IF(AND(LEN($C11)&gt;0,AND($C11&lt;&gt;"Smelter Not Listed",ISBLANK($D11))),1,0)</formula>
    </cfRule>
    <cfRule type="expression" dxfId="44" priority="22" stopIfTrue="1">
      <formula>IF(AND(D11="",$C11=$X$4),TRUE)</formula>
    </cfRule>
    <cfRule type="expression" dxfId="43" priority="23" stopIfTrue="1">
      <formula>IF(FIND("!",D11),TRUE)</formula>
    </cfRule>
  </conditionalFormatting>
  <conditionalFormatting sqref="E11">
    <cfRule type="expression" dxfId="42" priority="18" stopIfTrue="1">
      <formula>IF(AND(E11="",$C11=$X$4),TRUE)</formula>
    </cfRule>
    <cfRule type="expression" dxfId="41" priority="19" stopIfTrue="1">
      <formula>IF(FIND("!",E11),TRUE)</formula>
    </cfRule>
  </conditionalFormatting>
  <conditionalFormatting sqref="F11">
    <cfRule type="expression" dxfId="40" priority="16" stopIfTrue="1">
      <formula>IF(AND(LEN($A11)&gt;0,$A11&lt;&gt;$F11),TRUE,FALSE)</formula>
    </cfRule>
  </conditionalFormatting>
  <conditionalFormatting sqref="G11">
    <cfRule type="expression" dxfId="39" priority="24" stopIfTrue="1">
      <formula>IF(FIND("Enter smelter details",G11),TRUE)</formula>
    </cfRule>
  </conditionalFormatting>
  <conditionalFormatting sqref="B12">
    <cfRule type="expression" dxfId="38" priority="1" stopIfTrue="1">
      <formula>IF(B12="",TRUE)</formula>
    </cfRule>
    <cfRule type="expression" dxfId="37" priority="2" stopIfTrue="1">
      <formula>IF(AND(COUNTIF(MetalSmelter,B12&amp;C12)=0,LEN(C12)&gt;0),TRUE,FALSE)</formula>
    </cfRule>
  </conditionalFormatting>
  <conditionalFormatting sqref="C12">
    <cfRule type="expression" dxfId="36" priority="8" stopIfTrue="1">
      <formula>IF(AND(B12&lt;&gt;"",C12=""),TRUE)</formula>
    </cfRule>
  </conditionalFormatting>
  <conditionalFormatting sqref="D12">
    <cfRule type="expression" dxfId="35" priority="9" stopIfTrue="1">
      <formula>IF(AND(LEN($C12)&gt;0,AND($C12&lt;&gt;"Smelter Not Listed",ISBLANK($D12))),1,0)</formula>
    </cfRule>
    <cfRule type="expression" dxfId="34" priority="10" stopIfTrue="1">
      <formula>IF(AND(D12="",$C12=$X$4),TRUE)</formula>
    </cfRule>
    <cfRule type="expression" dxfId="33" priority="11" stopIfTrue="1">
      <formula>IF(FIND("!",D12),TRUE)</formula>
    </cfRule>
  </conditionalFormatting>
  <conditionalFormatting sqref="E12">
    <cfRule type="expression" dxfId="32" priority="6" stopIfTrue="1">
      <formula>IF(AND(E12="",$C12=$X$4),TRUE)</formula>
    </cfRule>
    <cfRule type="expression" dxfId="31" priority="7" stopIfTrue="1">
      <formula>IF(FIND("!",E12),TRUE)</formula>
    </cfRule>
  </conditionalFormatting>
  <conditionalFormatting sqref="F12">
    <cfRule type="expression" dxfId="30" priority="4" stopIfTrue="1">
      <formula>IF(AND(LEN($A12)&gt;0,$A12&lt;&gt;$F12),TRUE,FALSE)</formula>
    </cfRule>
  </conditionalFormatting>
  <conditionalFormatting sqref="G12">
    <cfRule type="expression" dxfId="29" priority="12" stopIfTrue="1">
      <formula>IF(FIND("Enter smelter details",G12),TRUE)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54" stopIfTrue="1" id="{3A2C08C1-A3CB-4039-99D1-6146192A6F94}">
            <xm:f>IF(OR(AND(B13="Tantalum",Declaration!$P$38=""),AND(B13="Tin",Declaration!$P$39=""),AND(B13="Gold",Declaration!$P$40=""),AND(B13="Tungsten",Declaration!$P$41="")),TRUE,FALSE)</xm:f>
            <x14:dxf>
              <fill>
                <patternFill>
                  <bgColor rgb="FFFF0000"/>
                </patternFill>
              </fill>
            </x14:dxf>
          </x14:cfRule>
          <xm:sqref>B13:B2504</xm:sqref>
        </x14:conditionalFormatting>
        <x14:conditionalFormatting xmlns:xm="http://schemas.microsoft.com/office/excel/2006/main">
          <x14:cfRule type="expression" priority="52" stopIfTrue="1" id="{4DF03B03-3E0F-40B2-A5D1-B1DA6639A4FD}">
            <xm:f>IF(OR(AND(B13="Tantalum",Declaration!$P$38=""),AND(B13="Tin",Declaration!$P$39=""),AND(B13="Gold",Declaration!$P$40=""),AND(B13="Tungsten",Declaration!$P$41="")),TRUE,FALSE)</xm:f>
            <x14:dxf>
              <fill>
                <patternFill>
                  <bgColor rgb="FFFF0000"/>
                </patternFill>
              </fill>
            </x14:dxf>
          </x14:cfRule>
          <xm:sqref>C13:C2504</xm:sqref>
        </x14:conditionalFormatting>
        <x14:conditionalFormatting xmlns:xm="http://schemas.microsoft.com/office/excel/2006/main">
          <x14:cfRule type="expression" priority="41" stopIfTrue="1" id="{D10B2FF7-68DF-419F-BD5D-ECB0D626A516}">
            <xm:f>IF(OR(AND(B5="Tantalum",'\\192.168.27.60\mawi$\EINKAUF\Kupfer-EK\Konfliktmaterialien\[RMI_CMRT_6.5 13052025 tin metal.xlsx]Declaration'!#REF!=""),AND(B5="Tin",'\\192.168.27.60\mawi$\EINKAUF\Kupfer-EK\Konfliktmaterialien\[RMI_CMRT_6.5 13052025 tin metal.xlsx]Declaration'!#REF!=""),AND(B5="Gold",'\\192.168.27.60\mawi$\EINKAUF\Kupfer-EK\Konfliktmaterialien\[RMI_CMRT_6.5 13052025 tin metal.xlsx]Declaration'!#REF!=""),AND(B5="Tungsten",'\\192.168.27.60\mawi$\EINKAUF\Kupfer-EK\Konfliktmaterialien\[RMI_CMRT_6.5 13052025 tin metal.xlsx]Declaration'!#REF!="")),TRUE,FALSE)</xm:f>
            <x14:dxf>
              <fill>
                <patternFill>
                  <bgColor rgb="FFFF0000"/>
                </patternFill>
              </fill>
            </x14:dxf>
          </x14:cfRule>
          <xm:sqref>B5:B9</xm:sqref>
        </x14:conditionalFormatting>
        <x14:conditionalFormatting xmlns:xm="http://schemas.microsoft.com/office/excel/2006/main">
          <x14:cfRule type="expression" priority="39" stopIfTrue="1" id="{38DF70DC-1515-411B-BD0F-754BCE58114F}">
            <xm:f>IF(OR(AND(B5="Tantalum",'\\192.168.27.60\mawi$\EINKAUF\Kupfer-EK\Konfliktmaterialien\[RMI_CMRT_6.5 13052025 tin metal.xlsx]Declaration'!#REF!=""),AND(B5="Tin",'\\192.168.27.60\mawi$\EINKAUF\Kupfer-EK\Konfliktmaterialien\[RMI_CMRT_6.5 13052025 tin metal.xlsx]Declaration'!#REF!=""),AND(B5="Gold",'\\192.168.27.60\mawi$\EINKAUF\Kupfer-EK\Konfliktmaterialien\[RMI_CMRT_6.5 13052025 tin metal.xlsx]Declaration'!#REF!=""),AND(B5="Tungsten",'\\192.168.27.60\mawi$\EINKAUF\Kupfer-EK\Konfliktmaterialien\[RMI_CMRT_6.5 13052025 tin metal.xlsx]Declaration'!#REF!="")),TRUE,FALSE)</xm:f>
            <x14:dxf>
              <fill>
                <patternFill>
                  <bgColor rgb="FFFF0000"/>
                </patternFill>
              </fill>
            </x14:dxf>
          </x14:cfRule>
          <xm:sqref>C5:C9</xm:sqref>
        </x14:conditionalFormatting>
        <x14:conditionalFormatting xmlns:xm="http://schemas.microsoft.com/office/excel/2006/main">
          <x14:cfRule type="expression" priority="29" stopIfTrue="1" id="{8C1BFCD9-9A80-42A1-AB0C-9E9660423DCA}">
            <xm:f>IF(OR(AND(B10="Tantalum",'C:\Users\einkauf2.VOKA\AppData\Local\Microsoft\Windows\INetCache\Content.Outlook\V5N4WI0M\[Template_Westmetall_RMI_CMRT_6.5.xlsx]Declaration'!#REF!=""),AND(B10="Tin",'C:\Users\einkauf2.VOKA\AppData\Local\Microsoft\Windows\INetCache\Content.Outlook\V5N4WI0M\[Template_Westmetall_RMI_CMRT_6.5.xlsx]Declaration'!#REF!=""),AND(B10="Gold",'C:\Users\einkauf2.VOKA\AppData\Local\Microsoft\Windows\INetCache\Content.Outlook\V5N4WI0M\[Template_Westmetall_RMI_CMRT_6.5.xlsx]Declaration'!#REF!=""),AND(B10="Tungsten",'C:\Users\einkauf2.VOKA\AppData\Local\Microsoft\Windows\INetCache\Content.Outlook\V5N4WI0M\[Template_Westmetall_RMI_CMRT_6.5.xlsx]Declaration'!#REF!="")),TRUE,FALSE)</xm:f>
            <x14:dxf>
              <fill>
                <patternFill>
                  <bgColor rgb="FFFF0000"/>
                </patternFill>
              </fill>
            </x14:dxf>
          </x14:cfRule>
          <xm:sqref>B10</xm:sqref>
        </x14:conditionalFormatting>
        <x14:conditionalFormatting xmlns:xm="http://schemas.microsoft.com/office/excel/2006/main">
          <x14:cfRule type="expression" priority="27" stopIfTrue="1" id="{F4779361-60F2-4A44-800E-087F53E05032}">
            <xm:f>IF(OR(AND(B10="Tantalum",'C:\Users\einkauf2.VOKA\AppData\Local\Microsoft\Windows\INetCache\Content.Outlook\V5N4WI0M\[Template_Westmetall_RMI_CMRT_6.5.xlsx]Declaration'!#REF!=""),AND(B10="Tin",'C:\Users\einkauf2.VOKA\AppData\Local\Microsoft\Windows\INetCache\Content.Outlook\V5N4WI0M\[Template_Westmetall_RMI_CMRT_6.5.xlsx]Declaration'!#REF!=""),AND(B10="Gold",'C:\Users\einkauf2.VOKA\AppData\Local\Microsoft\Windows\INetCache\Content.Outlook\V5N4WI0M\[Template_Westmetall_RMI_CMRT_6.5.xlsx]Declaration'!#REF!=""),AND(B10="Tungsten",'C:\Users\einkauf2.VOKA\AppData\Local\Microsoft\Windows\INetCache\Content.Outlook\V5N4WI0M\[Template_Westmetall_RMI_CMRT_6.5.xlsx]Declaration'!#REF!="")),TRUE,FALSE)</xm:f>
            <x14:dxf>
              <fill>
                <patternFill>
                  <bgColor rgb="FFFF0000"/>
                </patternFill>
              </fill>
            </x14:dxf>
          </x14:cfRule>
          <xm:sqref>C10</xm:sqref>
        </x14:conditionalFormatting>
        <x14:conditionalFormatting xmlns:xm="http://schemas.microsoft.com/office/excel/2006/main">
          <x14:cfRule type="expression" priority="17" stopIfTrue="1" id="{1AD14F09-621E-4503-A841-A06C0619DDEC}">
            <xm:f>IF(OR(AND(B11="Tantalum",'C:\Users\einkauf2.VOKA\AppData\Local\Microsoft\Windows\INetCache\Content.Outlook\V5N4WI0M\[Template_Westmetall_RMI_CMRT_6.5.xlsx]Declaration'!#REF!=""),AND(B11="Tin",'C:\Users\einkauf2.VOKA\AppData\Local\Microsoft\Windows\INetCache\Content.Outlook\V5N4WI0M\[Template_Westmetall_RMI_CMRT_6.5.xlsx]Declaration'!#REF!=""),AND(B11="Gold",'C:\Users\einkauf2.VOKA\AppData\Local\Microsoft\Windows\INetCache\Content.Outlook\V5N4WI0M\[Template_Westmetall_RMI_CMRT_6.5.xlsx]Declaration'!#REF!=""),AND(B11="Tungsten",'C:\Users\einkauf2.VOKA\AppData\Local\Microsoft\Windows\INetCache\Content.Outlook\V5N4WI0M\[Template_Westmetall_RMI_CMRT_6.5.xlsx]Declaration'!#REF!="")),TRUE,FALSE)</xm:f>
            <x14:dxf>
              <fill>
                <patternFill>
                  <bgColor rgb="FFFF0000"/>
                </patternFill>
              </fill>
            </x14:dxf>
          </x14:cfRule>
          <xm:sqref>B11</xm:sqref>
        </x14:conditionalFormatting>
        <x14:conditionalFormatting xmlns:xm="http://schemas.microsoft.com/office/excel/2006/main">
          <x14:cfRule type="expression" priority="15" stopIfTrue="1" id="{7617792A-CE2F-4865-9774-BF89BB673536}">
            <xm:f>IF(OR(AND(B11="Tantalum",'C:\Users\einkauf2.VOKA\AppData\Local\Microsoft\Windows\INetCache\Content.Outlook\V5N4WI0M\[Template_Westmetall_RMI_CMRT_6.5.xlsx]Declaration'!#REF!=""),AND(B11="Tin",'C:\Users\einkauf2.VOKA\AppData\Local\Microsoft\Windows\INetCache\Content.Outlook\V5N4WI0M\[Template_Westmetall_RMI_CMRT_6.5.xlsx]Declaration'!#REF!=""),AND(B11="Gold",'C:\Users\einkauf2.VOKA\AppData\Local\Microsoft\Windows\INetCache\Content.Outlook\V5N4WI0M\[Template_Westmetall_RMI_CMRT_6.5.xlsx]Declaration'!#REF!=""),AND(B11="Tungsten",'C:\Users\einkauf2.VOKA\AppData\Local\Microsoft\Windows\INetCache\Content.Outlook\V5N4WI0M\[Template_Westmetall_RMI_CMRT_6.5.xlsx]Declaration'!#REF!="")),TRUE,FALSE)</xm:f>
            <x14:dxf>
              <fill>
                <patternFill>
                  <bgColor rgb="FFFF0000"/>
                </patternFill>
              </fill>
            </x14:dxf>
          </x14:cfRule>
          <xm:sqref>C11</xm:sqref>
        </x14:conditionalFormatting>
        <x14:conditionalFormatting xmlns:xm="http://schemas.microsoft.com/office/excel/2006/main">
          <x14:cfRule type="expression" priority="5" stopIfTrue="1" id="{2E61437A-3C18-4A29-99DA-FEB14BD322E1}">
            <xm:f>IF(OR(AND(B12="Tantalum",'C:\Users\einkauf2.VOKA\AppData\Local\Microsoft\Windows\INetCache\Content.Outlook\V5N4WI0M\[Template_Westmetall_RMI_CMRT_6.5.xlsx]Declaration'!#REF!=""),AND(B12="Tin",'C:\Users\einkauf2.VOKA\AppData\Local\Microsoft\Windows\INetCache\Content.Outlook\V5N4WI0M\[Template_Westmetall_RMI_CMRT_6.5.xlsx]Declaration'!#REF!=""),AND(B12="Gold",'C:\Users\einkauf2.VOKA\AppData\Local\Microsoft\Windows\INetCache\Content.Outlook\V5N4WI0M\[Template_Westmetall_RMI_CMRT_6.5.xlsx]Declaration'!#REF!=""),AND(B12="Tungsten",'C:\Users\einkauf2.VOKA\AppData\Local\Microsoft\Windows\INetCache\Content.Outlook\V5N4WI0M\[Template_Westmetall_RMI_CMRT_6.5.xlsx]Declaration'!#REF!="")),TRUE,FALSE)</xm:f>
            <x14:dxf>
              <fill>
                <patternFill>
                  <bgColor rgb="FFFF0000"/>
                </patternFill>
              </fill>
            </x14:dxf>
          </x14:cfRule>
          <xm:sqref>B12</xm:sqref>
        </x14:conditionalFormatting>
        <x14:conditionalFormatting xmlns:xm="http://schemas.microsoft.com/office/excel/2006/main">
          <x14:cfRule type="expression" priority="3" stopIfTrue="1" id="{5119AB41-FFCD-4692-8CDB-078D281CAB33}">
            <xm:f>IF(OR(AND(B12="Tantalum",'C:\Users\einkauf2.VOKA\AppData\Local\Microsoft\Windows\INetCache\Content.Outlook\V5N4WI0M\[Template_Westmetall_RMI_CMRT_6.5.xlsx]Declaration'!#REF!=""),AND(B12="Tin",'C:\Users\einkauf2.VOKA\AppData\Local\Microsoft\Windows\INetCache\Content.Outlook\V5N4WI0M\[Template_Westmetall_RMI_CMRT_6.5.xlsx]Declaration'!#REF!=""),AND(B12="Gold",'C:\Users\einkauf2.VOKA\AppData\Local\Microsoft\Windows\INetCache\Content.Outlook\V5N4WI0M\[Template_Westmetall_RMI_CMRT_6.5.xlsx]Declaration'!#REF!=""),AND(B12="Tungsten",'C:\Users\einkauf2.VOKA\AppData\Local\Microsoft\Windows\INetCache\Content.Outlook\V5N4WI0M\[Template_Westmetall_RMI_CMRT_6.5.xlsx]Declaration'!#REF!="")),TRUE,FALSE)</xm:f>
            <x14:dxf>
              <fill>
                <patternFill>
                  <bgColor rgb="FFFF0000"/>
                </patternFill>
              </fill>
            </x14:dxf>
          </x14:cfRule>
          <xm:sqref>C12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XBK-KABEL Xaver Bechtold GmbH</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Katja Ferdinand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k.ferdinand@xbk-kabel.de</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+49 741 254-113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Aristotelis Papadopoulos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a.papadopoulos@xbk-kabel.de</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45841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https://www.xbk-kabel.de/wp-content/uploads/2024/03/Code-of-Conduct_14.10.2023.pdf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5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3" type="noConversion"/>
  <conditionalFormatting sqref="A4:A69 C4:C69">
    <cfRule type="expression" dxfId="18" priority="347" stopIfTrue="1">
      <formula>$F4=0</formula>
    </cfRule>
    <cfRule type="expression" dxfId="17" priority="348" stopIfTrue="1">
      <formula>$H4=0</formula>
    </cfRule>
    <cfRule type="expression" dxfId="16" priority="349" stopIfTrue="1">
      <formula>$H4=1</formula>
    </cfRule>
  </conditionalFormatting>
  <conditionalFormatting sqref="B64">
    <cfRule type="expression" dxfId="15"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869</v>
      </c>
      <c r="C4" s="396"/>
      <c r="D4" s="396"/>
      <c r="E4" s="24"/>
      <c r="F4"/>
    </row>
    <row r="5" spans="1:6" s="21" customFormat="1" ht="3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9" t="str">
        <f ca="1">OFFSET(L!$C$1,MATCH("General"&amp;"Cpy",L!$A:$A,0)-1,SL,,)</f>
        <v>© 2025 Responsible Minerals Initiative. All rights reserved.</v>
      </c>
      <c r="C2006" s="399"/>
      <c r="D2006" s="399"/>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3"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3" type="noConversion"/>
  <conditionalFormatting sqref="J5:J641">
    <cfRule type="cellIs" dxfId="14"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3"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a54701f6-876b-4337-a24e-543e1bd311e6"/>
    <ds:schemaRef ds:uri="http://purl.org/dc/terms/"/>
    <ds:schemaRef ds:uri="http://schemas.openxmlformats.org/package/2006/metadata/core-properties"/>
    <ds:schemaRef ds:uri="http://purl.org/dc/dcmitype/"/>
    <ds:schemaRef ds:uri="6e8a5f3d-031c-4996-804e-0e28298fe1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Ferdinand, Katja</cp:lastModifiedBy>
  <cp:lastPrinted>2015-04-21T20:47:43Z</cp:lastPrinted>
  <dcterms:created xsi:type="dcterms:W3CDTF">2010-06-21T21:00:23Z</dcterms:created>
  <dcterms:modified xsi:type="dcterms:W3CDTF">2025-07-03T11:43:02Z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